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drawingml.chart+xml" PartName="/xl/charts/chart1.xml"/>
  <Override ContentType="application/vnd.openxmlformats-officedocument.drawingml.chart+xml" PartName="/xl/charts/chart2.xml"/>
  <Override ContentType="application/vnd.openxmlformats-officedocument.drawingml.chart+xml" PartName="/xl/charts/chart3.xml"/>
  <Override ContentType="application/vnd.openxmlformats-officedocument.drawingml.chart+xml" PartName="/xl/charts/chart4.xml"/>
  <Override ContentType="application/vnd.openxmlformats-officedocument.drawingml.chart+xml" PartName="/xl/charts/chart5.xml"/>
  <Override ContentType="application/vnd.openxmlformats-officedocument.drawingml.chart+xml" PartName="/xl/charts/chart6.xml"/>
  <Override ContentType="application/vnd.openxmlformats-officedocument.drawingml.chart+xml" PartName="/xl/charts/chart7.xml"/>
  <Override ContentType="application/vnd.openxmlformats-officedocument.drawingml.chart+xml" PartName="/xl/charts/chart8.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ml.chartshapes+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themeOverride+xml" PartName="/xl/theme/themeOverride1.xml"/>
  <Override ContentType="application/vnd.openxmlformats-officedocument.themeOverride+xml" PartName="/xl/theme/themeOverride2.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ss210078\e財政第２班\24_財政事情・財政分析\07_財政状況資料集（H22決算～）\R6年度決算\12_完成（２回目）\02_掲載\"/>
    </mc:Choice>
  </mc:AlternateContent>
  <xr:revisionPtr revIDLastSave="0" documentId="13_ncr:1_{B682F2E9-3469-471F-9F91-F018C5AF191B}"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P63" i="12" l="1"/>
  <c r="AU63" i="12"/>
  <c r="AP88" i="12"/>
  <c r="AF88" i="12"/>
  <c r="AA23" i="12"/>
  <c r="V23" i="12"/>
  <c r="Q23" i="12"/>
  <c r="AP23" i="12"/>
  <c r="AF87" i="12"/>
  <c r="AA87" i="12"/>
  <c r="AF86" i="12"/>
  <c r="AF85" i="12"/>
  <c r="AF84" i="12"/>
  <c r="AF83" i="12"/>
  <c r="AF82" i="12"/>
  <c r="AA81" i="12"/>
  <c r="AF81" i="12" s="1"/>
  <c r="AF80" i="12"/>
  <c r="AA79" i="12"/>
  <c r="AF79" i="12" s="1"/>
  <c r="AF78" i="12"/>
  <c r="AA77" i="12"/>
  <c r="AF77" i="12" s="1"/>
  <c r="AF76" i="12"/>
  <c r="AA75" i="12"/>
  <c r="AF75" i="12" s="1"/>
  <c r="AF74" i="12"/>
  <c r="AA73" i="12"/>
  <c r="AF73" i="12" s="1"/>
  <c r="AA72" i="12"/>
  <c r="AF72" i="12" s="1"/>
  <c r="AF71" i="12"/>
  <c r="AA70" i="12"/>
  <c r="AF70" i="12" s="1"/>
  <c r="AF69" i="12"/>
  <c r="AF68" i="12"/>
  <c r="AO35" i="10" l="1"/>
  <c r="AO34"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C36" i="10"/>
  <c r="CO35" i="10"/>
  <c r="BE35" i="10"/>
  <c r="C35" i="10"/>
  <c r="CO34" i="10"/>
  <c r="BW34" i="10"/>
  <c r="BW35" i="10" s="1"/>
  <c r="BW36" i="10" s="1"/>
  <c r="BW37" i="10" s="1"/>
  <c r="BW38" i="10" s="1"/>
  <c r="BW39" i="10" s="1"/>
  <c r="BW40" i="10" s="1"/>
  <c r="BW41" i="10" s="1"/>
  <c r="BW42" i="10" s="1"/>
  <c r="BW43" i="10" s="1"/>
  <c r="BE34" i="10"/>
  <c r="U34" i="10"/>
  <c r="U35" i="10" s="1"/>
  <c r="C34" i="10"/>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<sst xmlns="http://schemas.openxmlformats.org/spreadsheetml/2006/main" count="1178" uniqueCount="582">
  <si>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</si>
  <si>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</si>
  <si>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</si>
  <si>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</si>
  <si>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</si>
  <si>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</si>
  <si>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</si>
  <si>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</si>
  <si>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</si>
  <si>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</si>
  <si>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</si>
  <si>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</si>
  <si>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</si>
  <si>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</si>
  <si>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</si>
  <si>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</si>
  <si>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</si>
  <si>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</si>
  <si>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</si>
  <si>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</si>
  <si>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</si>
  <si>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</si>
  <si>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</si>
  <si>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</si>
  <si>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</si>
  <si>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</si>
  <si>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</si>
  <si>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</si>
  <si>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</si>
  <si>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</si>
  <si>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</si>
  <si>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</si>
  <si>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</si>
  <si>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</si>
  <si>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</si>
  <si>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</si>
  <si>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</si>
  <si>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</si>
  <si>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</si>
  <si>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</si>
  <si>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</si>
  <si>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</si>
  <si>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</si>
  <si>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</si>
  <si>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</si>
  <si>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</si>
  <si>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</si>
  <si>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</si>
  <si>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</si>
  <si>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</si>
  <si>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</si>
  <si>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</si>
  <si>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</si>
  <si>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</si>
  <si>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</si>
  <si>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</si>
  <si>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</si>
  <si>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</si>
  <si>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</si>
  <si>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</si>
  <si>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</si>
  <si>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</si>
  <si>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</si>
  <si>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</si>
  <si>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</si>
  <si>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</si>
  <si>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</si>
  <si>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</si>
  <si>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</si>
  <si>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</si>
  <si>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</si>
  <si>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</si>
  <si>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</si>
  <si>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</si>
  <si>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</si>
  <si>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</si>
  <si>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</si>
  <si>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</si>
  <si>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</si>
  <si>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三重県</t>
    <phoneticPr fontId="5"/>
  </si>
  <si>
    <t>市町村類型</t>
    <phoneticPr fontId="5"/>
  </si>
  <si>
    <t>Ⅱ－０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</si>
  <si>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</si>
  <si>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</si>
  <si>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</si>
  <si>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</si>
  <si>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</si>
  <si>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</si>
  <si>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</si>
  <si>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</si>
  <si>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</si>
  <si>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</si>
  <si>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</si>
  <si>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</si>
  <si>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御浜町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</si>
  <si>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</si>
  <si>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</si>
  <si>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</si>
  <si>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</si>
  <si>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</si>
  <si>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</si>
  <si>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</si>
  <si>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</si>
  <si>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</si>
  <si>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</si>
  <si>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</si>
  <si>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</si>
  <si>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</si>
  <si>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</si>
  <si>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</si>
  <si>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</si>
  <si>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</si>
  <si>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</si>
  <si>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</si>
  <si>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</si>
  <si>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</si>
  <si>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</si>
  <si>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</si>
  <si>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</si>
  <si>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</si>
  <si>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</si>
  <si>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</si>
  <si>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</si>
  <si>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</si>
  <si>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</si>
  <si>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</si>
  <si>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</si>
  <si>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</si>
  <si>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</si>
  <si>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</si>
  <si>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</si>
  <si>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</si>
  <si>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</si>
  <si>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</si>
  <si>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</si>
  <si>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</si>
  <si>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</si>
  <si>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</si>
  <si>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</si>
  <si>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</si>
  <si>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</si>
  <si>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-1.6</t>
    <phoneticPr fontId="5"/>
  </si>
  <si>
    <t>基準財政需要額</t>
    <phoneticPr fontId="25"/>
  </si>
  <si>
    <t>うち日本人(％)</t>
    <phoneticPr fontId="5"/>
  </si>
  <si>
    <t>-1.7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</si>
  <si>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</si>
  <si>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</si>
  <si>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</si>
  <si>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</si>
  <si>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</si>
  <si>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</si>
  <si>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</si>
  <si>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</si>
  <si>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</si>
  <si>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</si>
  <si>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</si>
  <si>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</si>
  <si>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</si>
  <si>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</si>
  <si>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</si>
  <si>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</si>
  <si>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</si>
  <si>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</si>
  <si>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</si>
  <si>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</si>
  <si>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</si>
  <si>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</si>
  <si>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</si>
  <si>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</si>
  <si>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</si>
  <si>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</si>
  <si>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</si>
  <si>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</si>
  <si>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</si>
  <si>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</si>
  <si>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</si>
  <si>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</si>
  <si>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</si>
  <si>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</si>
  <si>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</si>
  <si>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</si>
  <si>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</si>
  <si>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</si>
  <si>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</si>
  <si>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</si>
  <si>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</si>
  <si>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</si>
  <si>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</si>
  <si>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</si>
  <si>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</si>
  <si>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</si>
  <si>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</si>
  <si>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</si>
  <si>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</si>
  <si>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</si>
  <si>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</si>
  <si>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</si>
  <si>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</si>
  <si>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</si>
  <si>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</si>
  <si>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</si>
  <si>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</si>
  <si>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</si>
  <si>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三重県御浜町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</si>
  <si>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</si>
  <si>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</si>
  <si>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</si>
  <si>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</si>
  <si>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</si>
  <si>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</si>
  <si>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</si>
  <si>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</si>
  <si>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</si>
  <si>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</si>
  <si>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</si>
  <si>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</si>
  <si>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</si>
  <si>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</si>
  <si>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</si>
  <si>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</si>
  <si>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</si>
  <si>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</si>
  <si>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</si>
  <si>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</si>
  <si>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</si>
  <si>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</si>
  <si>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</si>
  <si>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</si>
  <si>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</si>
  <si>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</si>
  <si>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</si>
  <si>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</si>
  <si>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</si>
  <si>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</si>
  <si>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</si>
  <si>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</si>
  <si>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</si>
  <si>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</si>
  <si>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</si>
  <si>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</si>
  <si>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</si>
  <si>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</si>
  <si>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</si>
  <si>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</si>
  <si>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</si>
  <si>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</si>
  <si>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</si>
  <si>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</si>
  <si>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</si>
  <si>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</si>
  <si>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</si>
  <si>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</si>
  <si>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</si>
  <si>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</si>
  <si>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</si>
  <si>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</si>
  <si>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</si>
  <si>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</si>
  <si>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</si>
  <si>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</si>
  <si>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</si>
  <si>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</si>
  <si>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</si>
  <si>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</si>
  <si>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</si>
  <si>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</si>
  <si>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</si>
  <si>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</si>
  <si>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</si>
  <si>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</si>
  <si>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</si>
  <si>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</si>
  <si>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</si>
  <si>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</si>
  <si>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</si>
  <si>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</si>
  <si>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</si>
  <si>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</si>
  <si>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</si>
  <si>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</si>
  <si>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</si>
  <si>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</si>
  <si>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</si>
  <si>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</si>
  <si>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</si>
  <si>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</si>
  <si>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</si>
  <si>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</si>
  <si>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</si>
  <si>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</si>
  <si>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</si>
  <si>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</si>
  <si>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</si>
  <si>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</si>
  <si>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</si>
  <si>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</si>
  <si>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</si>
  <si>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</si>
  <si>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</si>
  <si>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</si>
  <si>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</si>
  <si>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</si>
  <si>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</si>
  <si>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</si>
  <si>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</si>
  <si>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</si>
  <si>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</si>
  <si>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</si>
  <si>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</si>
  <si>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</si>
  <si>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</si>
  <si>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</si>
  <si>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</si>
  <si>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</si>
  <si>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</si>
  <si>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</si>
  <si>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</si>
  <si>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</si>
  <si>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</si>
  <si>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</si>
  <si>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</si>
  <si>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</si>
  <si>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</si>
  <si>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</si>
  <si>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</si>
  <si>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</si>
  <si>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</si>
  <si>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</si>
  <si>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</si>
  <si>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</si>
  <si>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</si>
  <si>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</si>
  <si>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</si>
  <si>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</si>
  <si>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</si>
  <si>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</si>
  <si>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</si>
  <si>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</si>
  <si>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</si>
  <si>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</si>
  <si>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</si>
  <si>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</si>
  <si>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</si>
  <si>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</si>
  <si>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</si>
  <si>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</si>
  <si>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</si>
  <si>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</si>
  <si>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</si>
  <si>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</si>
  <si>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</si>
  <si>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</si>
  <si>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</si>
  <si>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</si>
  <si>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三重県御浜町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</si>
  <si>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</si>
  <si>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</si>
  <si>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</si>
  <si>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</si>
  <si>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</si>
  <si>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</si>
  <si>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</si>
  <si>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</si>
  <si>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</si>
  <si>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</si>
  <si>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</si>
  <si>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</si>
  <si>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</si>
  <si>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</si>
  <si>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</si>
  <si>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</si>
  <si>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</si>
  <si>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</si>
  <si>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</si>
  <si>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</si>
  <si>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</si>
  <si>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</si>
  <si>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</si>
  <si>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</si>
  <si>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</si>
  <si>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</si>
  <si>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</si>
  <si>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</si>
  <si>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</si>
  <si>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</si>
  <si>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</si>
  <si>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</si>
  <si>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</si>
  <si>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</si>
  <si>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</si>
  <si>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</si>
  <si>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</si>
  <si>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</si>
  <si>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</si>
  <si>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</si>
  <si>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</si>
  <si>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</si>
  <si>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</si>
  <si>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</si>
  <si>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</si>
  <si>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</si>
  <si>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</si>
  <si>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</si>
  <si>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</si>
  <si>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</si>
  <si>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</si>
  <si>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</si>
  <si>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</si>
  <si>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</si>
  <si>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</si>
  <si>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</si>
  <si>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</si>
  <si>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</si>
  <si>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</si>
  <si>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</si>
  <si>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</si>
  <si>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</si>
  <si>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</si>
  <si>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</si>
  <si>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</si>
  <si>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</si>
  <si>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</si>
  <si>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</si>
  <si>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</si>
  <si>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</si>
  <si>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</si>
  <si>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</si>
  <si>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</si>
  <si>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</si>
  <si>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</si>
  <si>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</si>
  <si>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</si>
  <si>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</si>
  <si>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</si>
  <si>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</si>
  <si>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</si>
  <si>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</si>
  <si>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</si>
  <si>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</si>
  <si>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</si>
  <si>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</si>
  <si>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</si>
  <si>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</si>
  <si>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</si>
  <si>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</si>
  <si>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</si>
  <si>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</si>
  <si>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</si>
  <si>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</si>
  <si>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</si>
  <si>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</si>
  <si>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</si>
  <si>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</si>
  <si>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</si>
  <si>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</si>
  <si>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</si>
  <si>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</si>
  <si>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</si>
  <si>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</si>
  <si>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</si>
  <si>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</si>
  <si>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</si>
  <si>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</si>
  <si>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</si>
  <si>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</si>
  <si>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</si>
  <si>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</si>
  <si>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</si>
  <si>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</si>
  <si>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</si>
  <si>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</si>
  <si>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</si>
  <si>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</si>
  <si>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</si>
  <si>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</si>
  <si>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</si>
  <si>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</si>
  <si>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</si>
  <si>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</si>
  <si>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</si>
  <si>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</si>
  <si>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</si>
  <si>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</si>
  <si>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</si>
  <si>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</si>
  <si>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</si>
  <si>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</si>
  <si>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</si>
  <si>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</si>
  <si>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</si>
  <si>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</si>
  <si>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</si>
  <si>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</si>
  <si>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</si>
  <si>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</si>
  <si>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</si>
  <si>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</si>
  <si>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</si>
  <si>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</si>
  <si>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</si>
  <si>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</si>
  <si>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</si>
  <si>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</si>
  <si>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</si>
  <si>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</si>
  <si>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</si>
  <si>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</si>
  <si>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</si>
  <si>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</si>
  <si>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</si>
  <si>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</si>
  <si>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</si>
  <si>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</si>
  <si>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</si>
  <si>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</si>
  <si>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</si>
  <si>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</si>
  <si>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</si>
  <si>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</si>
  <si>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</si>
  <si>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</si>
  <si>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</si>
  <si>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</si>
  <si>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</si>
  <si>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</si>
  <si>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</si>
  <si>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</si>
  <si>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</si>
  <si>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2.13</t>
  </si>
  <si>
    <t>▲ 5.93</t>
  </si>
  <si>
    <t>▲ 3.65</t>
  </si>
  <si>
    <t>▲ 6.61</t>
  </si>
  <si>
    <t>国民健康保険特別会計</t>
  </si>
  <si>
    <t>一般会計</t>
  </si>
  <si>
    <t>水道事業会計</t>
  </si>
  <si>
    <t>下水道事業会計</t>
  </si>
  <si>
    <t>後期高齢者医療特別会計</t>
  </si>
  <si>
    <t>その他会計（赤字）</t>
  </si>
  <si>
    <t>その他会計（黒字）</t>
  </si>
  <si>
    <t>R02</t>
    <phoneticPr fontId="5"/>
  </si>
  <si>
    <t>R03</t>
    <phoneticPr fontId="5"/>
  </si>
  <si>
    <t>R04</t>
    <phoneticPr fontId="5"/>
  </si>
  <si>
    <t>R05</t>
    <phoneticPr fontId="5"/>
  </si>
  <si>
    <t>R06</t>
    <phoneticPr fontId="5"/>
  </si>
  <si>
    <t>紀南病院組合</t>
    <rPh sb="0" eb="2">
      <t>キナン</t>
    </rPh>
    <rPh sb="2" eb="4">
      <t>ビョウイン</t>
    </rPh>
    <rPh sb="4" eb="6">
      <t>クミアイ</t>
    </rPh>
    <phoneticPr fontId="38"/>
  </si>
  <si>
    <t>法適用企業</t>
  </si>
  <si>
    <t>紀南社会福祉施設組合（一般会計）</t>
    <rPh sb="0" eb="2">
      <t>キナン</t>
    </rPh>
    <rPh sb="2" eb="4">
      <t>シャカイ</t>
    </rPh>
    <rPh sb="4" eb="6">
      <t>フクシ</t>
    </rPh>
    <rPh sb="6" eb="8">
      <t>シセツ</t>
    </rPh>
    <rPh sb="8" eb="10">
      <t>クミアイ</t>
    </rPh>
    <rPh sb="11" eb="13">
      <t>イッパン</t>
    </rPh>
    <rPh sb="13" eb="15">
      <t>カイケイ</t>
    </rPh>
    <phoneticPr fontId="38"/>
  </si>
  <si>
    <t>紀南介護保険広域連合（一般会計）</t>
  </si>
  <si>
    <t>三重県市町総合事務組合（一般会計）</t>
  </si>
  <si>
    <t>〃（デジタル地図特別会計）</t>
  </si>
  <si>
    <t>〃（物品特別会計）</t>
  </si>
  <si>
    <t>〃（退職手当特別会計）</t>
  </si>
  <si>
    <t>〃（消防救急無線特別会計）</t>
  </si>
  <si>
    <t>〃（公平委員会特別会計）</t>
  </si>
  <si>
    <t>南牟婁清掃施設組合</t>
  </si>
  <si>
    <t>紀南特別養護老人ホーム組合（一般会計）</t>
  </si>
  <si>
    <t>〃（地域密着型介護老人福祉事業特別会計）</t>
  </si>
  <si>
    <t>三重県地方税管理回収機構（一般会計）</t>
  </si>
  <si>
    <t>東紀州環境施設組合</t>
  </si>
  <si>
    <t>〃（共同研修特別会計）</t>
    <phoneticPr fontId="2"/>
  </si>
  <si>
    <t>〃（訪問介護　特別会計）</t>
    <rPh sb="2" eb="4">
      <t>ホウモン</t>
    </rPh>
    <rPh sb="4" eb="6">
      <t>カイゴ</t>
    </rPh>
    <rPh sb="7" eb="9">
      <t>トクベツ</t>
    </rPh>
    <rPh sb="9" eb="11">
      <t>カイケイ</t>
    </rPh>
    <phoneticPr fontId="38"/>
  </si>
  <si>
    <t>〃（介護保険事業特別会計）</t>
    <rPh sb="2" eb="4">
      <t>カイゴ</t>
    </rPh>
    <rPh sb="4" eb="6">
      <t>ホケン</t>
    </rPh>
    <rPh sb="6" eb="8">
      <t>ジギョウ</t>
    </rPh>
    <rPh sb="8" eb="12">
      <t>トクベツカイケイ</t>
    </rPh>
    <phoneticPr fontId="38"/>
  </si>
  <si>
    <t>〃（滞納整理拡充事業特別会計）</t>
    <phoneticPr fontId="2"/>
  </si>
  <si>
    <t>三重県後期高齢者医療広域連合（一般会計）</t>
    <rPh sb="0" eb="3">
      <t>ミエケン</t>
    </rPh>
    <rPh sb="3" eb="8">
      <t>コウキコウレイシャ</t>
    </rPh>
    <rPh sb="8" eb="10">
      <t>イリョウ</t>
    </rPh>
    <rPh sb="10" eb="14">
      <t>コウイキレンゴウ</t>
    </rPh>
    <rPh sb="15" eb="19">
      <t>イッパンカイケイ</t>
    </rPh>
    <phoneticPr fontId="2"/>
  </si>
  <si>
    <t>〃（後期高齢者医療特別会計）</t>
    <rPh sb="2" eb="7">
      <t>コウキコウレイシャ</t>
    </rPh>
    <rPh sb="7" eb="9">
      <t>イリョウ</t>
    </rPh>
    <rPh sb="9" eb="13">
      <t>トクベツカイケイ</t>
    </rPh>
    <phoneticPr fontId="2"/>
  </si>
  <si>
    <t>-</t>
    <phoneticPr fontId="2"/>
  </si>
  <si>
    <t>公共施設整備基金</t>
  </si>
  <si>
    <t>福祉基金</t>
  </si>
  <si>
    <t>ふるさと応援基金</t>
    <rPh sb="4" eb="6">
      <t>オウエン</t>
    </rPh>
    <rPh sb="6" eb="8">
      <t>キキン</t>
    </rPh>
    <phoneticPr fontId="38"/>
  </si>
  <si>
    <t>森林環境譲与税基金</t>
  </si>
  <si>
    <t>ふるさと人づくり基金</t>
    <rPh sb="4" eb="5">
      <t>ヒト</t>
    </rPh>
    <rPh sb="8" eb="10">
      <t>キキン</t>
    </rPh>
    <phoneticPr fontId="38"/>
  </si>
  <si>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</si>
  <si>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</si>
  <si>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</si>
  <si>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</si>
  <si>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</si>
  <si>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</si>
  <si>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</si>
  <si>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</si>
  <si>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</si>
  <si>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比率については、令和2年度決算以降、将来負担額が充当可能財源等を下回る状態（「－」）となっている。有形固定資産減価償却率については、依然として類似団体平均を上回っている。昭和に建設された公共施設の大量更新に備え、基金を活用し、所要の財源を中長期的な視点で確保していくほか、定期的な修繕、機器更新を行い、公共施設の長寿命化を行うとともに、統廃合を実施し、財政負担の平準化を図っていく。</t>
    <phoneticPr fontId="5"/>
  </si>
  <si>
    <t>実質公債費比率は類似団体と比較して低い水準となっている。今後は、防災無線デジタル化事業等の大きな地方債の償還が終了し、元利償還金が減少することから、下降傾向が続く見込みである。
将来負担比率は令和2年度決算以降、将来負担額が充当可能財源等を下回る状態（「－」）となった。これは、毎年の地方債の新規発行額を抑制してきたためであり、加えて、交付税算入が有利な地方債の借入を行っているためである。
今後も、公債費の適正化に取り組んでいくとともに、将来に多額の負担を残すことのないよう適正な基金管理と、健全な財政運営に努める。</t>
    <rPh sb="19" eb="21">
      <t>スイジュン</t>
    </rPh>
    <rPh sb="28" eb="30">
      <t>コンゴ</t>
    </rPh>
    <rPh sb="74" eb="76">
      <t>カコウ</t>
    </rPh>
    <rPh sb="76" eb="78">
      <t>ケイコウ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</si>
</sst>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87" fontId="1" fillId="6" borderId="188"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5C8CFD47-2304-405A-8B9C-55996219203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theme/theme1.xml" Type="http://schemas.openxmlformats.org/officeDocument/2006/relationships/theme"/><Relationship Id="rId19" Target="styles.xml" Type="http://schemas.openxmlformats.org/officeDocument/2006/relationships/styles"/><Relationship Id="rId2" Target="worksheets/sheet2.xml" Type="http://schemas.openxmlformats.org/officeDocument/2006/relationships/worksheet"/><Relationship Id="rId20" Target="sharedStrings.xml" Type="http://schemas.openxmlformats.org/officeDocument/2006/relationships/sharedStrings"/><Relationship Id="rId21" Target="calcChain.xml" Type="http://schemas.openxmlformats.org/officeDocument/2006/relationships/calcChain"/><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charts/_rels/chart1.xml.rels><?xml version="1.0" encoding="UTF-8" standalone="yes"?><Relationships xmlns="http://schemas.openxmlformats.org/package/2006/relationships"><Relationship Id="rId1" Target="../drawings/drawing5.xml" Type="http://schemas.openxmlformats.org/officeDocument/2006/relationships/chartUserShapes"/></Relationships>
</file>

<file path=xl/charts/_rels/chart7.xml.rels><?xml version="1.0" encoding="UTF-8" standalone="yes"?><Relationships xmlns="http://schemas.openxmlformats.org/package/2006/relationships"><Relationship Id="rId1" Target="../theme/themeOverride1.xml" Type="http://schemas.openxmlformats.org/officeDocument/2006/relationships/themeOverride"/></Relationships>
</file>

<file path=xl/charts/_rels/chart8.xml.rels><?xml version="1.0" encoding="UTF-8" standalone="yes"?><Relationships xmlns="http://schemas.openxmlformats.org/package/2006/relationships"><Relationship Id="rId1" Target="../theme/themeOverride2.xml" Type="http://schemas.openxmlformats.org/officeDocument/2006/relationships/themeOverride"/></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200194</c:v>
                </c:pt>
                <c:pt idx="1">
                  <c:v>196914</c:v>
                </c:pt>
                <c:pt idx="2">
                  <c:v>204757</c:v>
                </c:pt>
                <c:pt idx="3">
                  <c:v>194971</c:v>
                </c:pt>
                <c:pt idx="4">
                  <c:v>224172</c:v>
                </c:pt>
              </c:numCache>
            </c:numRef>
          </c:val>
          <c:smooth val="0"/>
          <c:extLst>
            <c:ext xmlns:c16="http://schemas.microsoft.com/office/drawing/2014/chart" uri="{C3380CC4-5D6E-409C-BE32-E72D297353CC}">
              <c16:uniqueId val="{00000000-1E15-49D2-B204-0C59782A6AD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85835</c:v>
                </c:pt>
                <c:pt idx="1">
                  <c:v>89082</c:v>
                </c:pt>
                <c:pt idx="2">
                  <c:v>48419</c:v>
                </c:pt>
                <c:pt idx="3">
                  <c:v>70364</c:v>
                </c:pt>
                <c:pt idx="4">
                  <c:v>76246</c:v>
                </c:pt>
              </c:numCache>
            </c:numRef>
          </c:val>
          <c:smooth val="0"/>
          <c:extLst>
            <c:ext xmlns:c16="http://schemas.microsoft.com/office/drawing/2014/chart" uri="{C3380CC4-5D6E-409C-BE32-E72D297353CC}">
              <c16:uniqueId val="{00000001-1E15-49D2-B204-0C59782A6ADC}"/>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7.13</c:v>
                </c:pt>
                <c:pt idx="1">
                  <c:v>11.67</c:v>
                </c:pt>
                <c:pt idx="2">
                  <c:v>7.56</c:v>
                </c:pt>
                <c:pt idx="3">
                  <c:v>3.85</c:v>
                </c:pt>
                <c:pt idx="4">
                  <c:v>5.51</c:v>
                </c:pt>
              </c:numCache>
            </c:numRef>
          </c:val>
          <c:extLst>
            <c:ext xmlns:c16="http://schemas.microsoft.com/office/drawing/2014/chart" uri="{C3380CC4-5D6E-409C-BE32-E72D297353CC}">
              <c16:uniqueId val="{00000000-489D-44AB-8869-7FC0E927D62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33.04</c:v>
                </c:pt>
                <c:pt idx="1">
                  <c:v>34.200000000000003</c:v>
                </c:pt>
                <c:pt idx="2">
                  <c:v>41.15</c:v>
                </c:pt>
                <c:pt idx="3">
                  <c:v>45</c:v>
                </c:pt>
                <c:pt idx="4">
                  <c:v>37.700000000000003</c:v>
                </c:pt>
              </c:numCache>
            </c:numRef>
          </c:val>
          <c:extLst>
            <c:ext xmlns:c16="http://schemas.microsoft.com/office/drawing/2014/chart" uri="{C3380CC4-5D6E-409C-BE32-E72D297353CC}">
              <c16:uniqueId val="{00000001-489D-44AB-8869-7FC0E927D62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-2.13</c:v>
                </c:pt>
                <c:pt idx="1">
                  <c:v>5.07</c:v>
                </c:pt>
                <c:pt idx="2">
                  <c:v>-5.93</c:v>
                </c:pt>
                <c:pt idx="3">
                  <c:v>-3.65</c:v>
                </c:pt>
                <c:pt idx="4">
                  <c:v>-6.61</c:v>
                </c:pt>
              </c:numCache>
            </c:numRef>
          </c:val>
          <c:smooth val="0"/>
          <c:extLst>
            <c:ext xmlns:c16="http://schemas.microsoft.com/office/drawing/2014/chart" uri="{C3380CC4-5D6E-409C-BE32-E72D297353CC}">
              <c16:uniqueId val="{00000002-489D-44AB-8869-7FC0E927D62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0.93</c:v>
                </c:pt>
                <c:pt idx="2">
                  <c:v>#N/A</c:v>
                </c:pt>
                <c:pt idx="3">
                  <c:v>0.77</c:v>
                </c:pt>
                <c:pt idx="4">
                  <c:v>#N/A</c:v>
                </c:pt>
                <c:pt idx="5">
                  <c:v>0.46</c:v>
                </c:pt>
                <c:pt idx="6">
                  <c:v>#N/A</c:v>
                </c:pt>
                <c:pt idx="7">
                  <c:v>0.97</c:v>
                </c:pt>
                <c:pt idx="8">
                  <c:v>0</c:v>
                </c:pt>
                <c:pt idx="9">
                  <c:v>0</c:v>
                </c:pt>
              </c:numCache>
            </c:numRef>
          </c:val>
          <c:extLst>
            <c:ext xmlns:c16="http://schemas.microsoft.com/office/drawing/2014/chart" uri="{C3380CC4-5D6E-409C-BE32-E72D297353CC}">
              <c16:uniqueId val="{00000000-FE0C-4D60-97C3-277B9281378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E0C-4D60-97C3-277B92813784}"/>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FE0C-4D60-97C3-277B92813784}"/>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FE0C-4D60-97C3-277B92813784}"/>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FE0C-4D60-97C3-277B92813784}"/>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0.28000000000000003</c:v>
                </c:pt>
                <c:pt idx="2">
                  <c:v>#N/A</c:v>
                </c:pt>
                <c:pt idx="3">
                  <c:v>0.01</c:v>
                </c:pt>
                <c:pt idx="4">
                  <c:v>#N/A</c:v>
                </c:pt>
                <c:pt idx="5">
                  <c:v>0.01</c:v>
                </c:pt>
                <c:pt idx="6">
                  <c:v>#N/A</c:v>
                </c:pt>
                <c:pt idx="7">
                  <c:v>0.01</c:v>
                </c:pt>
                <c:pt idx="8">
                  <c:v>#N/A</c:v>
                </c:pt>
                <c:pt idx="9">
                  <c:v>0.02</c:v>
                </c:pt>
              </c:numCache>
            </c:numRef>
          </c:val>
          <c:extLst>
            <c:ext xmlns:c16="http://schemas.microsoft.com/office/drawing/2014/chart" uri="{C3380CC4-5D6E-409C-BE32-E72D297353CC}">
              <c16:uniqueId val="{00000005-FE0C-4D60-97C3-277B92813784}"/>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2.5499999999999998</c:v>
                </c:pt>
              </c:numCache>
            </c:numRef>
          </c:val>
          <c:extLst>
            <c:ext xmlns:c16="http://schemas.microsoft.com/office/drawing/2014/chart" uri="{C3380CC4-5D6E-409C-BE32-E72D297353CC}">
              <c16:uniqueId val="{00000006-FE0C-4D60-97C3-277B92813784}"/>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4.25</c:v>
                </c:pt>
                <c:pt idx="2">
                  <c:v>#N/A</c:v>
                </c:pt>
                <c:pt idx="3">
                  <c:v>4.12</c:v>
                </c:pt>
                <c:pt idx="4">
                  <c:v>#N/A</c:v>
                </c:pt>
                <c:pt idx="5">
                  <c:v>4.28</c:v>
                </c:pt>
                <c:pt idx="6">
                  <c:v>#N/A</c:v>
                </c:pt>
                <c:pt idx="7">
                  <c:v>4.25</c:v>
                </c:pt>
                <c:pt idx="8">
                  <c:v>#N/A</c:v>
                </c:pt>
                <c:pt idx="9">
                  <c:v>3.91</c:v>
                </c:pt>
              </c:numCache>
            </c:numRef>
          </c:val>
          <c:extLst>
            <c:ext xmlns:c16="http://schemas.microsoft.com/office/drawing/2014/chart" uri="{C3380CC4-5D6E-409C-BE32-E72D297353CC}">
              <c16:uniqueId val="{00000007-FE0C-4D60-97C3-277B92813784}"/>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7.12</c:v>
                </c:pt>
                <c:pt idx="2">
                  <c:v>#N/A</c:v>
                </c:pt>
                <c:pt idx="3">
                  <c:v>11.67</c:v>
                </c:pt>
                <c:pt idx="4">
                  <c:v>#N/A</c:v>
                </c:pt>
                <c:pt idx="5">
                  <c:v>7.56</c:v>
                </c:pt>
                <c:pt idx="6">
                  <c:v>#N/A</c:v>
                </c:pt>
                <c:pt idx="7">
                  <c:v>3.84</c:v>
                </c:pt>
                <c:pt idx="8">
                  <c:v>#N/A</c:v>
                </c:pt>
                <c:pt idx="9">
                  <c:v>5.51</c:v>
                </c:pt>
              </c:numCache>
            </c:numRef>
          </c:val>
          <c:extLst>
            <c:ext xmlns:c16="http://schemas.microsoft.com/office/drawing/2014/chart" uri="{C3380CC4-5D6E-409C-BE32-E72D297353CC}">
              <c16:uniqueId val="{00000008-FE0C-4D60-97C3-277B92813784}"/>
            </c:ext>
          </c:extLst>
        </c:ser>
        <c:ser>
          <c:idx val="9"/>
          <c:order val="9"/>
          <c:tx>
            <c:strRef>
              <c:f>データシート!$A$36</c:f>
              <c:strCache>
                <c:ptCount val="1"/>
                <c:pt idx="0">
                  <c:v>国民健康保険特別会計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4.43</c:v>
                </c:pt>
                <c:pt idx="2">
                  <c:v>#N/A</c:v>
                </c:pt>
                <c:pt idx="3">
                  <c:v>5.43</c:v>
                </c:pt>
                <c:pt idx="4">
                  <c:v>#N/A</c:v>
                </c:pt>
                <c:pt idx="5">
                  <c:v>8</c:v>
                </c:pt>
                <c:pt idx="6">
                  <c:v>#N/A</c:v>
                </c:pt>
                <c:pt idx="7">
                  <c:v>8.19</c:v>
                </c:pt>
                <c:pt idx="8">
                  <c:v>#N/A</c:v>
                </c:pt>
                <c:pt idx="9">
                  <c:v>7.58</c:v>
                </c:pt>
              </c:numCache>
            </c:numRef>
          </c:val>
          <c:extLst>
            <c:ext xmlns:c16="http://schemas.microsoft.com/office/drawing/2014/chart" uri="{C3380CC4-5D6E-409C-BE32-E72D297353CC}">
              <c16:uniqueId val="{00000009-FE0C-4D60-97C3-277B9281378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422</c:v>
                </c:pt>
                <c:pt idx="5">
                  <c:v>445</c:v>
                </c:pt>
                <c:pt idx="8">
                  <c:v>418</c:v>
                </c:pt>
                <c:pt idx="11">
                  <c:v>413</c:v>
                </c:pt>
                <c:pt idx="14">
                  <c:v>395</c:v>
                </c:pt>
              </c:numCache>
            </c:numRef>
          </c:val>
          <c:extLst>
            <c:ext xmlns:c16="http://schemas.microsoft.com/office/drawing/2014/chart" uri="{C3380CC4-5D6E-409C-BE32-E72D297353CC}">
              <c16:uniqueId val="{00000000-B6A9-4FF3-BC0D-7B9EC2E6529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6A9-4FF3-BC0D-7B9EC2E6529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B6A9-4FF3-BC0D-7B9EC2E6529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55</c:v>
                </c:pt>
                <c:pt idx="3">
                  <c:v>53</c:v>
                </c:pt>
                <c:pt idx="6">
                  <c:v>62</c:v>
                </c:pt>
                <c:pt idx="9">
                  <c:v>63</c:v>
                </c:pt>
                <c:pt idx="12">
                  <c:v>61</c:v>
                </c:pt>
              </c:numCache>
            </c:numRef>
          </c:val>
          <c:extLst>
            <c:ext xmlns:c16="http://schemas.microsoft.com/office/drawing/2014/chart" uri="{C3380CC4-5D6E-409C-BE32-E72D297353CC}">
              <c16:uniqueId val="{00000003-B6A9-4FF3-BC0D-7B9EC2E6529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80</c:v>
                </c:pt>
                <c:pt idx="3">
                  <c:v>81</c:v>
                </c:pt>
                <c:pt idx="6">
                  <c:v>82</c:v>
                </c:pt>
                <c:pt idx="9">
                  <c:v>86</c:v>
                </c:pt>
                <c:pt idx="12">
                  <c:v>84</c:v>
                </c:pt>
              </c:numCache>
            </c:numRef>
          </c:val>
          <c:extLst>
            <c:ext xmlns:c16="http://schemas.microsoft.com/office/drawing/2014/chart" uri="{C3380CC4-5D6E-409C-BE32-E72D297353CC}">
              <c16:uniqueId val="{00000004-B6A9-4FF3-BC0D-7B9EC2E6529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6A9-4FF3-BC0D-7B9EC2E6529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6A9-4FF3-BC0D-7B9EC2E6529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536</c:v>
                </c:pt>
                <c:pt idx="3">
                  <c:v>562</c:v>
                </c:pt>
                <c:pt idx="6">
                  <c:v>574</c:v>
                </c:pt>
                <c:pt idx="9">
                  <c:v>518</c:v>
                </c:pt>
                <c:pt idx="12">
                  <c:v>518</c:v>
                </c:pt>
              </c:numCache>
            </c:numRef>
          </c:val>
          <c:extLst>
            <c:ext xmlns:c16="http://schemas.microsoft.com/office/drawing/2014/chart" uri="{C3380CC4-5D6E-409C-BE32-E72D297353CC}">
              <c16:uniqueId val="{00000007-B6A9-4FF3-BC0D-7B9EC2E6529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249</c:v>
                </c:pt>
                <c:pt idx="2">
                  <c:v>#N/A</c:v>
                </c:pt>
                <c:pt idx="3">
                  <c:v>#N/A</c:v>
                </c:pt>
                <c:pt idx="4">
                  <c:v>251</c:v>
                </c:pt>
                <c:pt idx="5">
                  <c:v>#N/A</c:v>
                </c:pt>
                <c:pt idx="6">
                  <c:v>#N/A</c:v>
                </c:pt>
                <c:pt idx="7">
                  <c:v>300</c:v>
                </c:pt>
                <c:pt idx="8">
                  <c:v>#N/A</c:v>
                </c:pt>
                <c:pt idx="9">
                  <c:v>#N/A</c:v>
                </c:pt>
                <c:pt idx="10">
                  <c:v>254</c:v>
                </c:pt>
                <c:pt idx="11">
                  <c:v>#N/A</c:v>
                </c:pt>
                <c:pt idx="12">
                  <c:v>#N/A</c:v>
                </c:pt>
                <c:pt idx="13">
                  <c:v>268</c:v>
                </c:pt>
                <c:pt idx="14">
                  <c:v>#N/A</c:v>
                </c:pt>
              </c:numCache>
            </c:numRef>
          </c:val>
          <c:smooth val="0"/>
          <c:extLst>
            <c:ext xmlns:c16="http://schemas.microsoft.com/office/drawing/2014/chart" uri="{C3380CC4-5D6E-409C-BE32-E72D297353CC}">
              <c16:uniqueId val="{00000008-B6A9-4FF3-BC0D-7B9EC2E6529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4393</c:v>
                </c:pt>
                <c:pt idx="5">
                  <c:v>4183</c:v>
                </c:pt>
                <c:pt idx="8">
                  <c:v>3942</c:v>
                </c:pt>
                <c:pt idx="11">
                  <c:v>3762</c:v>
                </c:pt>
                <c:pt idx="14">
                  <c:v>3535</c:v>
                </c:pt>
              </c:numCache>
            </c:numRef>
          </c:val>
          <c:extLst>
            <c:ext xmlns:c16="http://schemas.microsoft.com/office/drawing/2014/chart" uri="{C3380CC4-5D6E-409C-BE32-E72D297353CC}">
              <c16:uniqueId val="{00000000-E286-499E-A0E8-CF157B6F902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E286-499E-A0E8-CF157B6F902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2310</c:v>
                </c:pt>
                <c:pt idx="5">
                  <c:v>2542</c:v>
                </c:pt>
                <c:pt idx="8">
                  <c:v>2773</c:v>
                </c:pt>
                <c:pt idx="11">
                  <c:v>2941</c:v>
                </c:pt>
                <c:pt idx="14">
                  <c:v>2712</c:v>
                </c:pt>
              </c:numCache>
            </c:numRef>
          </c:val>
          <c:extLst>
            <c:ext xmlns:c16="http://schemas.microsoft.com/office/drawing/2014/chart" uri="{C3380CC4-5D6E-409C-BE32-E72D297353CC}">
              <c16:uniqueId val="{00000002-E286-499E-A0E8-CF157B6F902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286-499E-A0E8-CF157B6F902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286-499E-A0E8-CF157B6F902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286-499E-A0E8-CF157B6F902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918</c:v>
                </c:pt>
                <c:pt idx="3">
                  <c:v>887</c:v>
                </c:pt>
                <c:pt idx="6">
                  <c:v>939</c:v>
                </c:pt>
                <c:pt idx="9">
                  <c:v>894</c:v>
                </c:pt>
                <c:pt idx="12">
                  <c:v>860</c:v>
                </c:pt>
              </c:numCache>
            </c:numRef>
          </c:val>
          <c:extLst>
            <c:ext xmlns:c16="http://schemas.microsoft.com/office/drawing/2014/chart" uri="{C3380CC4-5D6E-409C-BE32-E72D297353CC}">
              <c16:uniqueId val="{00000006-E286-499E-A0E8-CF157B6F902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568</c:v>
                </c:pt>
                <c:pt idx="3">
                  <c:v>526</c:v>
                </c:pt>
                <c:pt idx="6">
                  <c:v>488</c:v>
                </c:pt>
                <c:pt idx="9">
                  <c:v>428</c:v>
                </c:pt>
                <c:pt idx="12">
                  <c:v>397</c:v>
                </c:pt>
              </c:numCache>
            </c:numRef>
          </c:val>
          <c:extLst>
            <c:ext xmlns:c16="http://schemas.microsoft.com/office/drawing/2014/chart" uri="{C3380CC4-5D6E-409C-BE32-E72D297353CC}">
              <c16:uniqueId val="{00000007-E286-499E-A0E8-CF157B6F902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709</c:v>
                </c:pt>
                <c:pt idx="3">
                  <c:v>657</c:v>
                </c:pt>
                <c:pt idx="6">
                  <c:v>685</c:v>
                </c:pt>
                <c:pt idx="9">
                  <c:v>694</c:v>
                </c:pt>
                <c:pt idx="12">
                  <c:v>710</c:v>
                </c:pt>
              </c:numCache>
            </c:numRef>
          </c:val>
          <c:extLst>
            <c:ext xmlns:c16="http://schemas.microsoft.com/office/drawing/2014/chart" uri="{C3380CC4-5D6E-409C-BE32-E72D297353CC}">
              <c16:uniqueId val="{00000008-E286-499E-A0E8-CF157B6F902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E286-499E-A0E8-CF157B6F902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4416</c:v>
                </c:pt>
                <c:pt idx="3">
                  <c:v>4209</c:v>
                </c:pt>
                <c:pt idx="6">
                  <c:v>3747</c:v>
                </c:pt>
                <c:pt idx="9">
                  <c:v>3466</c:v>
                </c:pt>
                <c:pt idx="12">
                  <c:v>3158</c:v>
                </c:pt>
              </c:numCache>
            </c:numRef>
          </c:val>
          <c:extLst>
            <c:ext xmlns:c16="http://schemas.microsoft.com/office/drawing/2014/chart" uri="{C3380CC4-5D6E-409C-BE32-E72D297353CC}">
              <c16:uniqueId val="{0000000A-E286-499E-A0E8-CF157B6F902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E286-499E-A0E8-CF157B6F902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1440</c:v>
                </c:pt>
                <c:pt idx="1">
                  <c:v>1581</c:v>
                </c:pt>
                <c:pt idx="2">
                  <c:v>1350</c:v>
                </c:pt>
              </c:numCache>
            </c:numRef>
          </c:val>
          <c:extLst>
            <c:ext xmlns:c16="http://schemas.microsoft.com/office/drawing/2014/chart" uri="{C3380CC4-5D6E-409C-BE32-E72D297353CC}">
              <c16:uniqueId val="{00000000-0D7A-4B44-808C-67D4DC9D372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354</c:v>
                </c:pt>
                <c:pt idx="1">
                  <c:v>354</c:v>
                </c:pt>
                <c:pt idx="2">
                  <c:v>354</c:v>
                </c:pt>
              </c:numCache>
            </c:numRef>
          </c:val>
          <c:extLst>
            <c:ext xmlns:c16="http://schemas.microsoft.com/office/drawing/2014/chart" uri="{C3380CC4-5D6E-409C-BE32-E72D297353CC}">
              <c16:uniqueId val="{00000001-0D7A-4B44-808C-67D4DC9D372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621</c:v>
                </c:pt>
                <c:pt idx="1">
                  <c:v>646</c:v>
                </c:pt>
                <c:pt idx="2">
                  <c:v>648</c:v>
                </c:pt>
              </c:numCache>
            </c:numRef>
          </c:val>
          <c:extLst>
            <c:ext xmlns:c16="http://schemas.microsoft.com/office/drawing/2014/chart" uri="{C3380CC4-5D6E-409C-BE32-E72D297353CC}">
              <c16:uniqueId val="{00000002-0D7A-4B44-808C-67D4DC9D372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{D0C16913-8B3B-4367-8719-5DD3926BC72B}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EE5-482D-B62C-CD5F0F4D8B7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{6FD6F9F6-ECEB-4EE0-B2E3-F1C809F9F9C2}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EE5-482D-B62C-CD5F0F4D8B7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{8A9F31D2-C7D0-47F8-A498-9E3051249196}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EE5-482D-B62C-CD5F0F4D8B7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{F44AAA30-6499-4369-B182-28438A3490D2}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EE5-482D-B62C-CD5F0F4D8B7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{756F11F7-9CE0-49B1-9DEC-7055CEDB7F1C}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EE5-482D-B62C-CD5F0F4D8B7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{A2D2E7C8-B449-4A08-B49E-967F107ADF0E}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EE5-482D-B62C-CD5F0F4D8B7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{11DAA162-B1C3-41D9-928E-51D1065329C1}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EE5-482D-B62C-CD5F0F4D8B7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{39CDD7BB-9574-4B54-99ED-9CE214BF5CB6}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EE5-482D-B62C-CD5F0F4D8B7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{6BC31290-3405-48E3-9B02-A11DAEB34018}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EE5-482D-B62C-CD5F0F4D8B7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66.3</c:v>
                </c:pt>
                <c:pt idx="8">
                  <c:v>67.5</c:v>
                </c:pt>
                <c:pt idx="16">
                  <c:v>68.599999999999994</c:v>
                </c:pt>
                <c:pt idx="24">
                  <c:v>71</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2EE5-482D-B62C-CD5F0F4D8B7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{1B4F23C0-3432-4037-825F-8EEC7D249D7C}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EE5-482D-B62C-CD5F0F4D8B7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{6157CD40-55B3-4E95-A82F-CDBD851E56E5}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EE5-482D-B62C-CD5F0F4D8B7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{98EA4CBB-7DD9-4B07-820D-7EA6191F883B}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EE5-482D-B62C-CD5F0F4D8B7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{89CF0ADD-EF2E-4250-A4A6-B7C119557FA6}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EE5-482D-B62C-CD5F0F4D8B7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{1B42CEC4-834E-419D-B536-F1E5C147040D}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EE5-482D-B62C-CD5F0F4D8B7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{191AF47F-0ACB-447C-8980-70AA43FA1BB6}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EE5-482D-B62C-CD5F0F4D8B7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{3E8315D0-3885-4801-9AB9-1C0B09F8704F}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EE5-482D-B62C-CD5F0F4D8B7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{39E09CF1-7562-44A0-A16D-EA1D80B63E0D}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EE5-482D-B62C-CD5F0F4D8B7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{381842F3-1556-4926-BA6A-D3761F5DDEF7}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EE5-482D-B62C-CD5F0F4D8B7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64.400000000000006</c:v>
                </c:pt>
                <c:pt idx="8">
                  <c:v>65.3</c:v>
                </c:pt>
                <c:pt idx="16">
                  <c:v>66.7</c:v>
                </c:pt>
                <c:pt idx="24">
                  <c:v>67.2</c:v>
                </c:pt>
              </c:numCache>
            </c:numRef>
          </c:xVal>
          <c:yVal>
            <c:numRef>
              <c:f>公会計指標分析・財政指標組合せ分析表!$BP$55:$DC$55</c:f>
              <c:numCache>
                <c:formatCode>#,##0.0;"▲ "#,##0.0</c:formatCode>
                <c:ptCount val="40"/>
                <c:pt idx="0">
                  <c:v>0</c:v>
                </c:pt>
                <c:pt idx="8">
                  <c:v>0</c:v>
                </c:pt>
                <c:pt idx="16">
                  <c:v>0</c:v>
                </c:pt>
                <c:pt idx="24">
                  <c:v>0</c:v>
                </c:pt>
              </c:numCache>
            </c:numRef>
          </c:yVal>
          <c:smooth val="0"/>
          <c:extLst>
            <c:ext xmlns:c16="http://schemas.microsoft.com/office/drawing/2014/chart" uri="{C3380CC4-5D6E-409C-BE32-E72D297353CC}">
              <c16:uniqueId val="{00000013-2EE5-482D-B62C-CD5F0F4D8B70}"/>
            </c:ext>
          </c:extLst>
        </c:ser>
        <c:dLbls>
          <c:showLegendKey val="0"/>
          <c:showVal val="1"/>
          <c:showCatName val="0"/>
          <c:showSerName val="0"/>
          <c:showPercent val="0"/>
          <c:showBubbleSize val="0"/>
        </c:dLbls>
        <c:axId val="46179840"/>
        <c:axId val="46181760"/>
      </c:scatterChart>
      <c:valAx>
        <c:axId val="46179840"/>
        <c:scaling>
          <c:orientation val="maxMin"/>
          <c:max val="68"/>
          <c:min val="64"/>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{C3B9946C-338D-4EA8-85C9-B18EA9DD0A2C}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D249-4240-833C-5EBF0914E4F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{2D08CCDA-3AAD-409D-9437-190345324E1E}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249-4240-833C-5EBF0914E4F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{1603C4AB-A554-4B12-A176-D8AAAAE9C540}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249-4240-833C-5EBF0914E4F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{492DF4F1-CE2D-4604-9746-0E549CB7A861}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249-4240-833C-5EBF0914E4F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{AD352D21-35C0-4C5A-9065-7D1CDC2C834E}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249-4240-833C-5EBF0914E4FB}"/>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{A1FA7F70-0D2D-42D5-8069-7124700F13F8}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D249-4240-833C-5EBF0914E4FB}"/>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{0F1D577E-02B9-4456-A681-6CFC5AC63203}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D249-4240-833C-5EBF0914E4FB}"/>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{AD1698DC-642B-411A-B81E-3576906253EA}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D249-4240-833C-5EBF0914E4FB}"/>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{2DC5A5E6-77B3-48B0-A970-A4E80A6E0FAF}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D249-4240-833C-5EBF0914E4F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c:v>
                </c:pt>
                <c:pt idx="8">
                  <c:v>8.1999999999999993</c:v>
                </c:pt>
                <c:pt idx="16">
                  <c:v>8.6999999999999993</c:v>
                </c:pt>
                <c:pt idx="24">
                  <c:v>8.6</c:v>
                </c:pt>
                <c:pt idx="32">
                  <c:v>8.6999999999999993</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D249-4240-833C-5EBF0914E4F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4.3495921315535875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{DAD761D2-92BF-43E9-A7BD-6892ABC7A9F7}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D249-4240-833C-5EBF0914E4F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{D86C90A5-E4F6-408D-8267-6A659D0BC40E}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249-4240-833C-5EBF0914E4F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{44DA34DC-02C1-40C4-91FF-EFD313BFB0DA}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249-4240-833C-5EBF0914E4F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{9CA3E136-FC98-421C-8D64-F33CDF26535D}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249-4240-833C-5EBF0914E4F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{BB66A5A0-4CBE-4CD8-AB88-D5269F25F116}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249-4240-833C-5EBF0914E4FB}"/>
                </c:ext>
              </c:extLst>
            </c:dLbl>
            <c:dLbl>
              <c:idx val="8"/>
              <c:layout>
                <c:manualLayout>
                  <c:x val="-1.8235628084249993E-2"/>
                  <c:y val="-8.1337372860052048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{9C57C674-DCBA-471A-9698-388CD81306A6}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D249-4240-833C-5EBF0914E4FB}"/>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{F4100623-96D7-4251-9FD7-72ADBCDB4171}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D249-4240-833C-5EBF0914E4FB}"/>
                </c:ext>
              </c:extLst>
            </c:dLbl>
            <c:dLbl>
              <c:idx val="24"/>
              <c:layout>
                <c:manualLayout>
                  <c:x val="-4.4905057365901141E-2"/>
                  <c:y val="-4.349592131553587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{E7ECACC2-5B6F-42C5-8261-241C77158358}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D249-4240-833C-5EBF0914E4FB}"/>
                </c:ext>
              </c:extLst>
            </c:dLbl>
            <c:dLbl>
              <c:idx val="32"/>
              <c:layout>
                <c:manualLayout>
                  <c:x val="-1.8235628084250027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{4D8161C4-B20A-4454-A691-C94679C666A6}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D249-4240-833C-5EBF0914E4F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8.9</c:v>
                </c:pt>
                <c:pt idx="8">
                  <c:v>8.9</c:v>
                </c:pt>
                <c:pt idx="16">
                  <c:v>9.1</c:v>
                </c:pt>
                <c:pt idx="24">
                  <c:v>9.3000000000000007</c:v>
                </c:pt>
                <c:pt idx="32">
                  <c:v>9.3000000000000007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D249-4240-833C-5EBF0914E4FB}"/>
            </c:ext>
          </c:extLst>
        </c:ser>
        <c:dLbls>
          <c:showLegendKey val="0"/>
          <c:showVal val="1"/>
          <c:showCatName val="0"/>
          <c:showSerName val="0"/>
          <c:showPercent val="0"/>
          <c:showBubbleSize val="0"/>
        </c:dLbls>
        <c:axId val="84219776"/>
        <c:axId val="84234240"/>
      </c:scatterChart>
      <c:valAx>
        <c:axId val="84219776"/>
        <c:scaling>
          <c:orientation val="maxMin"/>
          <c:max val="9.4"/>
          <c:min val="8.699999999999999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Relationships xmlns="http://schemas.openxmlformats.org/package/2006/relationships"><Relationship Id="rId1" Target="../charts/chart1.xml" Type="http://schemas.openxmlformats.org/officeDocument/2006/relationships/chart"/></Relationships>
</file>

<file path=xl/drawings/_rels/drawing8.xml.rels><?xml version="1.0" encoding="UTF-8" standalone="yes"?><Relationships xmlns="http://schemas.openxmlformats.org/package/2006/relationships"><Relationship Id="rId1" Target="../charts/chart2.xml" Type="http://schemas.openxmlformats.org/officeDocument/2006/relationships/chart"/></Relationships>
</file>

<file path=xl/drawings/_rels/drawing9.xml.rels><?xml version="1.0" encoding="UTF-8" standalone="yes"?><Relationships xmlns="http://schemas.openxmlformats.org/package/2006/relationships"><Relationship Id="rId1" Target="../charts/chart3.xml" Type="http://schemas.openxmlformats.org/officeDocument/2006/relationships/chart"/></Relationships>
</file>

<file path=xl/drawings/_rels/drawing10.xml.rels><?xml version="1.0" encoding="UTF-8" standalone="yes"?><Relationships xmlns="http://schemas.openxmlformats.org/package/2006/relationships"><Relationship Id="rId1" Target="../charts/chart4.xml" Type="http://schemas.openxmlformats.org/officeDocument/2006/relationships/chart"/></Relationships>
</file>

<file path=xl/drawings/_rels/drawing11.xml.rels><?xml version="1.0" encoding="UTF-8" standalone="yes"?><Relationships xmlns="http://schemas.openxmlformats.org/package/2006/relationships"><Relationship Id="rId1" Target="../charts/chart5.xml" Type="http://schemas.openxmlformats.org/officeDocument/2006/relationships/chart"/></Relationships>
</file>

<file path=xl/drawings/_rels/drawing12.xml.rels><?xml version="1.0" encoding="UTF-8" standalone="yes"?><Relationships xmlns="http://schemas.openxmlformats.org/package/2006/relationships"><Relationship Id="rId1" Target="../charts/chart6.xml" Type="http://schemas.openxmlformats.org/officeDocument/2006/relationships/chart"/></Relationships>
</file>

<file path=xl/drawings/_rels/drawing13.xml.rels><?xml version="1.0" encoding="UTF-8" standalone="yes"?><Relationships xmlns="http://schemas.openxmlformats.org/package/2006/relationships"><Relationship Id="rId1" Target="../charts/chart7.xml" Type="http://schemas.openxmlformats.org/officeDocument/2006/relationships/chart"/><Relationship Id="rId2" Target="../charts/chart8.xml" Type="http://schemas.openxmlformats.org/officeDocument/2006/relationships/chart"/></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三重県御浜町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7,809
7,752
88.13
6,041,809
5,713,326
197,376
3,581,615
3,157,961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第一次産業を基幹産業としているが、財政基盤が弱いため、毎年度、予算フレームを設定し経常的経費の抑制を図っている。</a:t>
          </a:r>
          <a:endParaRPr lang="ja-JP" altLang="ja-JP" sz="1400">
            <a:effectLst/>
          </a:endParaRPr>
        </a:p>
        <a:p>
          <a:r>
            <a:rPr kumimoji="1" lang="ja-JP" altLang="ja-JP" sz="1100">
              <a:solidFill>
                <a:schemeClr val="dk1"/>
              </a:solidFill>
              <a:effectLst/>
              <a:latin typeface="+mn-lt"/>
              <a:ea typeface="+mn-ea"/>
              <a:cs typeface="+mn-cs"/>
            </a:rPr>
            <a:t>　しかしながら、財政力指数は数年横ばいであるため、行政の効率化や、地域活性化の推進に取り組むことにより、財政の健全化に努める。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42938</xdr:rowOff>
    </xdr:from>
    <xdr:to>
      <xdr:col>23</xdr:col>
      <xdr:colOff>133350</xdr:colOff>
      <xdr:row>44</xdr:row>
      <xdr:rowOff>153609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15138"/>
          <a:ext cx="0" cy="14822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125686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69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153609</xdr:rowOff>
    </xdr:from>
    <xdr:to>
      <xdr:col>24</xdr:col>
      <xdr:colOff>12700</xdr:colOff>
      <xdr:row>44</xdr:row>
      <xdr:rowOff>153609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97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129315</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58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42938</xdr:rowOff>
    </xdr:from>
    <xdr:to>
      <xdr:col>24</xdr:col>
      <xdr:colOff>12700</xdr:colOff>
      <xdr:row>36</xdr:row>
      <xdr:rowOff>42938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15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152702</xdr:rowOff>
    </xdr:from>
    <xdr:to>
      <xdr:col>23</xdr:col>
      <xdr:colOff>133350</xdr:colOff>
      <xdr:row>43</xdr:row>
      <xdr:rowOff>164193</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flipV="1">
          <a:off x="4114800" y="7525052"/>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85470</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457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113393</xdr:rowOff>
    </xdr:from>
    <xdr:to>
      <xdr:col>23</xdr:col>
      <xdr:colOff>184150</xdr:colOff>
      <xdr:row>44</xdr:row>
      <xdr:rowOff>43543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164193</xdr:rowOff>
    </xdr:from>
    <xdr:to>
      <xdr:col>19</xdr:col>
      <xdr:colOff>133350</xdr:colOff>
      <xdr:row>43</xdr:row>
      <xdr:rowOff>164193</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5365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113393</xdr:rowOff>
    </xdr:from>
    <xdr:to>
      <xdr:col>19</xdr:col>
      <xdr:colOff>184150</xdr:colOff>
      <xdr:row>44</xdr:row>
      <xdr:rowOff>43543</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28320</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572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152702</xdr:rowOff>
    </xdr:from>
    <xdr:to>
      <xdr:col>15</xdr:col>
      <xdr:colOff>82550</xdr:colOff>
      <xdr:row>43</xdr:row>
      <xdr:rowOff>164193</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525052"/>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113393</xdr:rowOff>
    </xdr:from>
    <xdr:to>
      <xdr:col>15</xdr:col>
      <xdr:colOff>133350</xdr:colOff>
      <xdr:row>44</xdr:row>
      <xdr:rowOff>43543</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28320</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141212</xdr:rowOff>
    </xdr:from>
    <xdr:to>
      <xdr:col>11</xdr:col>
      <xdr:colOff>31750</xdr:colOff>
      <xdr:row>43</xdr:row>
      <xdr:rowOff>152702</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513562"/>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113393</xdr:rowOff>
    </xdr:from>
    <xdr:to>
      <xdr:col>11</xdr:col>
      <xdr:colOff>82550</xdr:colOff>
      <xdr:row>44</xdr:row>
      <xdr:rowOff>43543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28320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101902</xdr:rowOff>
    </xdr:from>
    <xdr:to>
      <xdr:col>7</xdr:col>
      <xdr:colOff>31750</xdr:colOff>
      <xdr:row>44</xdr:row>
      <xdr:rowOff>32052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47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16829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56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101902</xdr:rowOff>
    </xdr:from>
    <xdr:to>
      <xdr:col>23</xdr:col>
      <xdr:colOff>184150</xdr:colOff>
      <xdr:row>44</xdr:row>
      <xdr:rowOff>32052</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47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118429</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319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113393</xdr:rowOff>
    </xdr:from>
    <xdr:to>
      <xdr:col>19</xdr:col>
      <xdr:colOff>184150</xdr:colOff>
      <xdr:row>44</xdr:row>
      <xdr:rowOff>43543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53720</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254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113393</xdr:rowOff>
    </xdr:from>
    <xdr:to>
      <xdr:col>15</xdr:col>
      <xdr:colOff>133350</xdr:colOff>
      <xdr:row>44</xdr:row>
      <xdr:rowOff>43543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53720</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2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101902</xdr:rowOff>
    </xdr:from>
    <xdr:to>
      <xdr:col>11</xdr:col>
      <xdr:colOff>82550</xdr:colOff>
      <xdr:row>44</xdr:row>
      <xdr:rowOff>32052</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47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42229</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243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90412</xdr:rowOff>
    </xdr:from>
    <xdr:to>
      <xdr:col>7</xdr:col>
      <xdr:colOff>31750</xdr:colOff>
      <xdr:row>44</xdr:row>
      <xdr:rowOff>20562</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46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30739</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231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交付税の増収や、経常一般財源等（扶助費、公債費等）が減となったため、昨年度に比べ</a:t>
          </a:r>
          <a:r>
            <a:rPr kumimoji="1" lang="en-US" altLang="ja-JP" sz="1100">
              <a:solidFill>
                <a:schemeClr val="dk1"/>
              </a:solidFill>
              <a:effectLst/>
              <a:latin typeface="+mn-lt"/>
              <a:ea typeface="+mn-ea"/>
              <a:cs typeface="+mn-cs"/>
            </a:rPr>
            <a:t>4.5</a:t>
          </a:r>
          <a:r>
            <a:rPr kumimoji="1" lang="ja-JP" altLang="ja-JP" sz="1100">
              <a:solidFill>
                <a:schemeClr val="dk1"/>
              </a:solidFill>
              <a:effectLst/>
              <a:latin typeface="+mn-lt"/>
              <a:ea typeface="+mn-ea"/>
              <a:cs typeface="+mn-cs"/>
            </a:rPr>
            <a:t>下降した。</a:t>
          </a:r>
          <a:endParaRPr lang="ja-JP" altLang="ja-JP" sz="1400">
            <a:effectLst/>
          </a:endParaRPr>
        </a:p>
        <a:p>
          <a:r>
            <a:rPr kumimoji="1" lang="ja-JP" altLang="ja-JP" sz="1100">
              <a:solidFill>
                <a:schemeClr val="dk1"/>
              </a:solidFill>
              <a:effectLst/>
              <a:latin typeface="+mn-lt"/>
              <a:ea typeface="+mn-ea"/>
              <a:cs typeface="+mn-cs"/>
            </a:rPr>
            <a:t>　類似平均団体、全国平均よりも高い水準であり、今後、人件費や公債費の増により悪化する可能性がある。引き続き経常経費の削減に努める。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56896</xdr:rowOff>
    </xdr:from>
    <xdr:to>
      <xdr:col>23</xdr:col>
      <xdr:colOff>133350</xdr:colOff>
      <xdr:row>66</xdr:row>
      <xdr:rowOff>169418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2446"/>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141495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457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169418</xdr:rowOff>
    </xdr:from>
    <xdr:to>
      <xdr:col>24</xdr:col>
      <xdr:colOff>12700</xdr:colOff>
      <xdr:row>66</xdr:row>
      <xdr:rowOff>169418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485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143273</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15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56896</xdr:rowOff>
    </xdr:from>
    <xdr:to>
      <xdr:col>24</xdr:col>
      <xdr:colOff>12700</xdr:colOff>
      <xdr:row>59</xdr:row>
      <xdr:rowOff>56896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2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5588</xdr:rowOff>
    </xdr:from>
    <xdr:to>
      <xdr:col>23</xdr:col>
      <xdr:colOff>133350</xdr:colOff>
      <xdr:row>65</xdr:row>
      <xdr:rowOff>51308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0978388"/>
          <a:ext cx="8382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123461</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753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106934</xdr:rowOff>
    </xdr:from>
    <xdr:to>
      <xdr:col>23</xdr:col>
      <xdr:colOff>184150</xdr:colOff>
      <xdr:row>64</xdr:row>
      <xdr:rowOff>37084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0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5588</xdr:rowOff>
    </xdr:from>
    <xdr:to>
      <xdr:col>19</xdr:col>
      <xdr:colOff>133350</xdr:colOff>
      <xdr:row>65</xdr:row>
      <xdr:rowOff>118872</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3225800" y="10978388"/>
          <a:ext cx="889000" cy="284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39370</xdr:rowOff>
    </xdr:from>
    <xdr:to>
      <xdr:col>19</xdr:col>
      <xdr:colOff>184150</xdr:colOff>
      <xdr:row>63</xdr:row>
      <xdr:rowOff>140970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151147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60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135890</xdr:rowOff>
    </xdr:from>
    <xdr:to>
      <xdr:col>15</xdr:col>
      <xdr:colOff>82550</xdr:colOff>
      <xdr:row>65</xdr:row>
      <xdr:rowOff>118872</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1108690"/>
          <a:ext cx="889000" cy="154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24892</xdr:rowOff>
    </xdr:from>
    <xdr:to>
      <xdr:col>15</xdr:col>
      <xdr:colOff>133350</xdr:colOff>
      <xdr:row>63</xdr:row>
      <xdr:rowOff>126492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136669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595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135890</xdr:rowOff>
    </xdr:from>
    <xdr:to>
      <xdr:col>11</xdr:col>
      <xdr:colOff>31750</xdr:colOff>
      <xdr:row>65</xdr:row>
      <xdr:rowOff>143002</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1108690"/>
          <a:ext cx="889000" cy="178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41910</xdr:rowOff>
    </xdr:from>
    <xdr:to>
      <xdr:col>11</xdr:col>
      <xdr:colOff>82550</xdr:colOff>
      <xdr:row>62</xdr:row>
      <xdr:rowOff>143510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153687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44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49022</xdr:rowOff>
    </xdr:from>
    <xdr:to>
      <xdr:col>7</xdr:col>
      <xdr:colOff>31750</xdr:colOff>
      <xdr:row>63</xdr:row>
      <xdr:rowOff>150622</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85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160799</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61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508</xdr:rowOff>
    </xdr:from>
    <xdr:to>
      <xdr:col>23</xdr:col>
      <xdr:colOff>184150</xdr:colOff>
      <xdr:row>65</xdr:row>
      <xdr:rowOff>102108</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1144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144035</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1116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126238</xdr:rowOff>
    </xdr:from>
    <xdr:to>
      <xdr:col>19</xdr:col>
      <xdr:colOff>184150</xdr:colOff>
      <xdr:row>64</xdr:row>
      <xdr:rowOff>56388</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927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41165</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013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68072</xdr:rowOff>
    </xdr:from>
    <xdr:to>
      <xdr:col>15</xdr:col>
      <xdr:colOff>133350</xdr:colOff>
      <xdr:row>65</xdr:row>
      <xdr:rowOff>169672</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1212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154449</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1298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85090</xdr:rowOff>
    </xdr:from>
    <xdr:to>
      <xdr:col>11</xdr:col>
      <xdr:colOff>82550</xdr:colOff>
      <xdr:row>65</xdr:row>
      <xdr:rowOff>15240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105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17</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1144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92202</xdr:rowOff>
    </xdr:from>
    <xdr:to>
      <xdr:col>7</xdr:col>
      <xdr:colOff>31750</xdr:colOff>
      <xdr:row>66</xdr:row>
      <xdr:rowOff>22352</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123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7129</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1322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[276,697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人件費では職員給与（基本給）</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物件費では行政システム標準化委託料等</a:t>
          </a:r>
          <a:r>
            <a:rPr kumimoji="1" lang="ja-JP" altLang="ja-JP" sz="1100">
              <a:solidFill>
                <a:schemeClr val="dk1"/>
              </a:solidFill>
              <a:effectLst/>
              <a:latin typeface="+mn-lt"/>
              <a:ea typeface="+mn-ea"/>
              <a:cs typeface="+mn-cs"/>
            </a:rPr>
            <a:t>が増加したため、昨年度より</a:t>
          </a:r>
          <a:r>
            <a:rPr kumimoji="1" lang="en-US" altLang="ja-JP" sz="1100">
              <a:solidFill>
                <a:schemeClr val="dk1"/>
              </a:solidFill>
              <a:effectLst/>
              <a:latin typeface="+mn-lt"/>
              <a:ea typeface="+mn-ea"/>
              <a:cs typeface="+mn-cs"/>
            </a:rPr>
            <a:t>20,299</a:t>
          </a:r>
          <a:r>
            <a:rPr kumimoji="1" lang="ja-JP" altLang="ja-JP" sz="1100">
              <a:solidFill>
                <a:schemeClr val="dk1"/>
              </a:solidFill>
              <a:effectLst/>
              <a:latin typeface="+mn-lt"/>
              <a:ea typeface="+mn-ea"/>
              <a:cs typeface="+mn-cs"/>
            </a:rPr>
            <a:t>円増加している。</a:t>
          </a:r>
          <a:endParaRPr lang="ja-JP" altLang="ja-JP" sz="1400">
            <a:effectLst/>
          </a:endParaRPr>
        </a:p>
        <a:p>
          <a:r>
            <a:rPr kumimoji="1" lang="ja-JP" altLang="ja-JP" sz="1100">
              <a:solidFill>
                <a:schemeClr val="dk1"/>
              </a:solidFill>
              <a:effectLst/>
              <a:latin typeface="+mn-lt"/>
              <a:ea typeface="+mn-ea"/>
              <a:cs typeface="+mn-cs"/>
            </a:rPr>
            <a:t>　類似団体平均を下回っているが、近年上昇傾向にある。今後、業務の委託化や、行政改革基本方針に沿った事務改善の取組などを進めコストの低減を図る。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171126</xdr:rowOff>
    </xdr:from>
    <xdr:to>
      <xdr:col>23</xdr:col>
      <xdr:colOff>133350</xdr:colOff>
      <xdr:row>88</xdr:row>
      <xdr:rowOff>31454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887126"/>
          <a:ext cx="0" cy="1231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3531</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091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31454</xdr:rowOff>
    </xdr:from>
    <xdr:to>
      <xdr:col>24</xdr:col>
      <xdr:colOff>12700</xdr:colOff>
      <xdr:row>88</xdr:row>
      <xdr:rowOff>31454</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19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86053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30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171126</xdr:rowOff>
    </xdr:from>
    <xdr:to>
      <xdr:col>24</xdr:col>
      <xdr:colOff>12700</xdr:colOff>
      <xdr:row>80</xdr:row>
      <xdr:rowOff>171126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887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129738</xdr:rowOff>
    </xdr:from>
    <xdr:to>
      <xdr:col>23</xdr:col>
      <xdr:colOff>133350</xdr:colOff>
      <xdr:row>82</xdr:row>
      <xdr:rowOff>7269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4017188"/>
          <a:ext cx="838200" cy="48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35344</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42656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63267</xdr:rowOff>
    </xdr:from>
    <xdr:to>
      <xdr:col>23</xdr:col>
      <xdr:colOff>184150</xdr:colOff>
      <xdr:row>83</xdr:row>
      <xdr:rowOff>164867</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429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86649</xdr:rowOff>
    </xdr:from>
    <xdr:to>
      <xdr:col>19</xdr:col>
      <xdr:colOff>133350</xdr:colOff>
      <xdr:row>81</xdr:row>
      <xdr:rowOff>129738</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3974099"/>
          <a:ext cx="889000" cy="43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166067</xdr:rowOff>
    </xdr:from>
    <xdr:to>
      <xdr:col>19</xdr:col>
      <xdr:colOff>184150</xdr:colOff>
      <xdr:row>83</xdr:row>
      <xdr:rowOff>96217</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4224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80994</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43113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74555</xdr:rowOff>
    </xdr:from>
    <xdr:to>
      <xdr:col>15</xdr:col>
      <xdr:colOff>82550</xdr:colOff>
      <xdr:row>81</xdr:row>
      <xdr:rowOff>86649</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3962005"/>
          <a:ext cx="889000" cy="12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137413</xdr:rowOff>
    </xdr:from>
    <xdr:to>
      <xdr:col>15</xdr:col>
      <xdr:colOff>133350</xdr:colOff>
      <xdr:row>83</xdr:row>
      <xdr:rowOff>67563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4196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52340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4282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65101</xdr:rowOff>
    </xdr:from>
    <xdr:to>
      <xdr:col>11</xdr:col>
      <xdr:colOff>31750</xdr:colOff>
      <xdr:row>81</xdr:row>
      <xdr:rowOff>74555</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52551"/>
          <a:ext cx="889000" cy="9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110922</xdr:rowOff>
    </xdr:from>
    <xdr:to>
      <xdr:col>11</xdr:col>
      <xdr:colOff>82550</xdr:colOff>
      <xdr:row>83</xdr:row>
      <xdr:rowOff>41072</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416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25849</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4256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64208</xdr:rowOff>
    </xdr:from>
    <xdr:to>
      <xdr:col>7</xdr:col>
      <xdr:colOff>31750</xdr:colOff>
      <xdr:row>82</xdr:row>
      <xdr:rowOff>165808</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412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150585</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4209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127919</xdr:rowOff>
    </xdr:from>
    <xdr:to>
      <xdr:col>23</xdr:col>
      <xdr:colOff>184150</xdr:colOff>
      <xdr:row>82</xdr:row>
      <xdr:rowOff>58069</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401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144446</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860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78938</xdr:rowOff>
    </xdr:from>
    <xdr:to>
      <xdr:col>19</xdr:col>
      <xdr:colOff>184150</xdr:colOff>
      <xdr:row>82</xdr:row>
      <xdr:rowOff>9088</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966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19265</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7352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35849</xdr:rowOff>
    </xdr:from>
    <xdr:to>
      <xdr:col>15</xdr:col>
      <xdr:colOff>133350</xdr:colOff>
      <xdr:row>81</xdr:row>
      <xdr:rowOff>137449</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923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147626</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692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23755</xdr:rowOff>
    </xdr:from>
    <xdr:to>
      <xdr:col>11</xdr:col>
      <xdr:colOff>82550</xdr:colOff>
      <xdr:row>81</xdr:row>
      <xdr:rowOff>125355</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911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135532</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680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14301</xdr:rowOff>
    </xdr:from>
    <xdr:to>
      <xdr:col>7</xdr:col>
      <xdr:colOff>31750</xdr:colOff>
      <xdr:row>81</xdr:row>
      <xdr:rowOff>115901</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901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126078</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670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新規採用、退職などによる職員厚生の変動により、昨年度から</a:t>
          </a:r>
          <a:r>
            <a:rPr kumimoji="1" lang="en-US" altLang="ja-JP" sz="1100">
              <a:solidFill>
                <a:schemeClr val="dk1"/>
              </a:solidFill>
              <a:effectLst/>
              <a:latin typeface="+mn-lt"/>
              <a:ea typeface="+mn-ea"/>
              <a:cs typeface="+mn-cs"/>
            </a:rPr>
            <a:t>1.5</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今後も、人事院勧告及び公務員制度改革の動向に注視し、給与の適正化に努める。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8" name="給与水準   （国との比較）グラフ枠">
          <a:extLst>
            <a:ext uri="{FF2B5EF4-FFF2-40B4-BE49-F238E27FC236}">
              <a16:creationId xmlns:a16="http://schemas.microsoft.com/office/drawing/2014/main" id="{00000000-0008-0000-0300-0000F8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17639</xdr:rowOff>
    </xdr:from>
    <xdr:to>
      <xdr:col>81</xdr:col>
      <xdr:colOff>44450</xdr:colOff>
      <xdr:row>88</xdr:row>
      <xdr:rowOff>160866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7018000" y="13733639"/>
          <a:ext cx="0" cy="15148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132943</xdr:rowOff>
    </xdr:from>
    <xdr:ext cx="762000" cy="259045"/>
    <xdr:sp macro="" textlink="">
      <xdr:nvSpPr>
        <xdr:cNvPr id="250" name="給与水準   （国との比較）最小値テキスト">
          <a:extLst>
            <a:ext uri="{FF2B5EF4-FFF2-40B4-BE49-F238E27FC236}">
              <a16:creationId xmlns:a16="http://schemas.microsoft.com/office/drawing/2014/main" id="{00000000-0008-0000-0300-0000FA000000}"/>
            </a:ext>
          </a:extLst>
        </xdr:cNvPr>
        <xdr:cNvSpPr txBox="1"/>
      </xdr:nvSpPr>
      <xdr:spPr>
        <a:xfrm>
          <a:off x="17106900" y="15220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160866</xdr:rowOff>
    </xdr:from>
    <xdr:to>
      <xdr:col>81</xdr:col>
      <xdr:colOff>133350</xdr:colOff>
      <xdr:row>88</xdr:row>
      <xdr:rowOff>160866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929100" y="15248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104016</xdr:rowOff>
    </xdr:from>
    <xdr:ext cx="762000" cy="259045"/>
    <xdr:sp macro="" textlink="">
      <xdr:nvSpPr>
        <xdr:cNvPr id="252" name="給与水準   （国との比較）最大値テキスト">
          <a:extLst>
            <a:ext uri="{FF2B5EF4-FFF2-40B4-BE49-F238E27FC236}">
              <a16:creationId xmlns:a16="http://schemas.microsoft.com/office/drawing/2014/main" id="{00000000-0008-0000-0300-0000FC000000}"/>
            </a:ext>
          </a:extLst>
        </xdr:cNvPr>
        <xdr:cNvSpPr txBox="1"/>
      </xdr:nvSpPr>
      <xdr:spPr>
        <a:xfrm>
          <a:off x="17106900" y="1347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17639</xdr:rowOff>
    </xdr:from>
    <xdr:to>
      <xdr:col>81</xdr:col>
      <xdr:colOff>133350</xdr:colOff>
      <xdr:row>80</xdr:row>
      <xdr:rowOff>17639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3733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85372</xdr:rowOff>
    </xdr:from>
    <xdr:to>
      <xdr:col>81</xdr:col>
      <xdr:colOff>44450</xdr:colOff>
      <xdr:row>86</xdr:row>
      <xdr:rowOff>115005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179800" y="14658622"/>
          <a:ext cx="838200" cy="201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155522</xdr:rowOff>
    </xdr:from>
    <xdr:ext cx="762000" cy="259045"/>
    <xdr:sp macro="" textlink="">
      <xdr:nvSpPr>
        <xdr:cNvPr id="255" name="給与水準   （国との比較）平均値テキスト">
          <a:extLst>
            <a:ext uri="{FF2B5EF4-FFF2-40B4-BE49-F238E27FC236}">
              <a16:creationId xmlns:a16="http://schemas.microsoft.com/office/drawing/2014/main" id="{00000000-0008-0000-0300-0000FF000000}"/>
            </a:ext>
          </a:extLst>
        </xdr:cNvPr>
        <xdr:cNvSpPr txBox="1"/>
      </xdr:nvSpPr>
      <xdr:spPr>
        <a:xfrm>
          <a:off x="17106900" y="14385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138995</xdr:rowOff>
    </xdr:from>
    <xdr:to>
      <xdr:col>81</xdr:col>
      <xdr:colOff>95250</xdr:colOff>
      <xdr:row>85</xdr:row>
      <xdr:rowOff>69145</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69672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85372</xdr:rowOff>
    </xdr:from>
    <xdr:to>
      <xdr:col>77</xdr:col>
      <xdr:colOff>44450</xdr:colOff>
      <xdr:row>87</xdr:row>
      <xdr:rowOff>64205</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5290800" y="14658622"/>
          <a:ext cx="889000" cy="321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98778</xdr:rowOff>
    </xdr:from>
    <xdr:to>
      <xdr:col>77</xdr:col>
      <xdr:colOff>95250</xdr:colOff>
      <xdr:row>85</xdr:row>
      <xdr:rowOff>28928</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129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39105</xdr:rowOff>
    </xdr:from>
    <xdr:ext cx="7366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5798800" y="1426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64205</xdr:rowOff>
    </xdr:from>
    <xdr:to>
      <xdr:col>72</xdr:col>
      <xdr:colOff>203200</xdr:colOff>
      <xdr:row>88</xdr:row>
      <xdr:rowOff>40216</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4401800" y="14980355"/>
          <a:ext cx="889000" cy="147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98778</xdr:rowOff>
    </xdr:from>
    <xdr:to>
      <xdr:col>73</xdr:col>
      <xdr:colOff>44450</xdr:colOff>
      <xdr:row>85</xdr:row>
      <xdr:rowOff>28928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5240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39105</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909800" y="1426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144639</xdr:rowOff>
    </xdr:from>
    <xdr:to>
      <xdr:col>68</xdr:col>
      <xdr:colOff>152400</xdr:colOff>
      <xdr:row>88</xdr:row>
      <xdr:rowOff>40216</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3512800" y="15060789"/>
          <a:ext cx="889000" cy="6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125589</xdr:rowOff>
    </xdr:from>
    <xdr:to>
      <xdr:col>68</xdr:col>
      <xdr:colOff>203200</xdr:colOff>
      <xdr:row>85</xdr:row>
      <xdr:rowOff>55739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4351000" y="1452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65916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020800" y="14296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92727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131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64205</xdr:rowOff>
    </xdr:from>
    <xdr:to>
      <xdr:col>81</xdr:col>
      <xdr:colOff>95250</xdr:colOff>
      <xdr:row>86</xdr:row>
      <xdr:rowOff>165805</xdr:rowOff>
    </xdr:to>
    <xdr:sp macro="" textlink="">
      <xdr:nvSpPr>
        <xdr:cNvPr id="273" name="楕円 272">
          <a:extLst>
            <a:ext uri="{FF2B5EF4-FFF2-40B4-BE49-F238E27FC236}">
              <a16:creationId xmlns:a16="http://schemas.microsoft.com/office/drawing/2014/main" id="{00000000-0008-0000-0300-000011010000}"/>
            </a:ext>
          </a:extLst>
        </xdr:cNvPr>
        <xdr:cNvSpPr/>
      </xdr:nvSpPr>
      <xdr:spPr>
        <a:xfrm>
          <a:off x="16967200" y="1480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36282</xdr:rowOff>
    </xdr:from>
    <xdr:ext cx="762000" cy="259045"/>
    <xdr:sp macro="" textlink="">
      <xdr:nvSpPr>
        <xdr:cNvPr id="274" name="給与水準   （国との比較）該当値テキスト">
          <a:extLst>
            <a:ext uri="{FF2B5EF4-FFF2-40B4-BE49-F238E27FC236}">
              <a16:creationId xmlns:a16="http://schemas.microsoft.com/office/drawing/2014/main" id="{00000000-0008-0000-0300-000012010000}"/>
            </a:ext>
          </a:extLst>
        </xdr:cNvPr>
        <xdr:cNvSpPr txBox="1"/>
      </xdr:nvSpPr>
      <xdr:spPr>
        <a:xfrm>
          <a:off x="17106900" y="14780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34572</xdr:rowOff>
    </xdr:from>
    <xdr:to>
      <xdr:col>77</xdr:col>
      <xdr:colOff>95250</xdr:colOff>
      <xdr:row>85</xdr:row>
      <xdr:rowOff>136172</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129000" y="14607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120949</xdr:rowOff>
    </xdr:from>
    <xdr:ext cx="7366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798800" y="146941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13405</xdr:rowOff>
    </xdr:from>
    <xdr:to>
      <xdr:col>73</xdr:col>
      <xdr:colOff>44450</xdr:colOff>
      <xdr:row>87</xdr:row>
      <xdr:rowOff>115005</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5240000" y="1492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99782</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909800" y="15015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160866</xdr:rowOff>
    </xdr:from>
    <xdr:to>
      <xdr:col>68</xdr:col>
      <xdr:colOff>203200</xdr:colOff>
      <xdr:row>88</xdr:row>
      <xdr:rowOff>91016</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4351000" y="15077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75793</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020800" y="15163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93839</xdr:rowOff>
    </xdr:from>
    <xdr:to>
      <xdr:col>64</xdr:col>
      <xdr:colOff>152400</xdr:colOff>
      <xdr:row>88</xdr:row>
      <xdr:rowOff>23989</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3462000" y="1500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8766</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3131800" y="15096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一定期間実施してきた新規採用抑制により、類似団体平均を下回っているが、近年は定員計画に沿って新規採用を積極的に行っている</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引き続き、適切な定員管理に努める。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7" name="直線コネクタ 296">
          <a:extLst>
            <a:ext uri="{FF2B5EF4-FFF2-40B4-BE49-F238E27FC236}">
              <a16:creationId xmlns:a16="http://schemas.microsoft.com/office/drawing/2014/main" id="{00000000-0008-0000-0300-000029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130378</xdr:rowOff>
    </xdr:from>
    <xdr:to>
      <xdr:col>81</xdr:col>
      <xdr:colOff>44450</xdr:colOff>
      <xdr:row>65</xdr:row>
      <xdr:rowOff>77851</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7018000" y="10074478"/>
          <a:ext cx="0" cy="11476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49928</xdr:rowOff>
    </xdr:from>
    <xdr:ext cx="762000" cy="259045"/>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7106900" y="11194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77851</xdr:rowOff>
    </xdr:from>
    <xdr:to>
      <xdr:col>81</xdr:col>
      <xdr:colOff>133350</xdr:colOff>
      <xdr:row>65</xdr:row>
      <xdr:rowOff>77851</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12221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45305</xdr:rowOff>
    </xdr:from>
    <xdr:ext cx="762000" cy="259045"/>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7106900" y="9817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130378</xdr:rowOff>
    </xdr:from>
    <xdr:to>
      <xdr:col>81</xdr:col>
      <xdr:colOff>133350</xdr:colOff>
      <xdr:row>58</xdr:row>
      <xdr:rowOff>130378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0074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109500</xdr:rowOff>
    </xdr:from>
    <xdr:to>
      <xdr:col>81</xdr:col>
      <xdr:colOff>44450</xdr:colOff>
      <xdr:row>59</xdr:row>
      <xdr:rowOff>111430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6179800" y="10225050"/>
          <a:ext cx="838200" cy="1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71670</xdr:rowOff>
    </xdr:from>
    <xdr:ext cx="762000" cy="259045"/>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7106900" y="103586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99593</xdr:rowOff>
    </xdr:from>
    <xdr:to>
      <xdr:col>81</xdr:col>
      <xdr:colOff>95250</xdr:colOff>
      <xdr:row>61</xdr:row>
      <xdr:rowOff>29743</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967200" y="1038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93573</xdr:rowOff>
    </xdr:from>
    <xdr:to>
      <xdr:col>77</xdr:col>
      <xdr:colOff>44450</xdr:colOff>
      <xdr:row>59</xdr:row>
      <xdr:rowOff>111430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5290800" y="10209123"/>
          <a:ext cx="889000" cy="17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74499</xdr:rowOff>
    </xdr:from>
    <xdr:to>
      <xdr:col>77</xdr:col>
      <xdr:colOff>95250</xdr:colOff>
      <xdr:row>61</xdr:row>
      <xdr:rowOff>4649</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129000" y="10361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160876</xdr:rowOff>
    </xdr:from>
    <xdr:ext cx="7366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5798800" y="104478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76200</xdr:rowOff>
    </xdr:from>
    <xdr:to>
      <xdr:col>72</xdr:col>
      <xdr:colOff>203200</xdr:colOff>
      <xdr:row>59</xdr:row>
      <xdr:rowOff>93573</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4401800" y="10191750"/>
          <a:ext cx="889000" cy="17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51816</xdr:rowOff>
    </xdr:from>
    <xdr:to>
      <xdr:col>73</xdr:col>
      <xdr:colOff>44450</xdr:colOff>
      <xdr:row>60</xdr:row>
      <xdr:rowOff>153416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40000" y="10338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138193</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909800" y="10425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67996</xdr:rowOff>
    </xdr:from>
    <xdr:to>
      <xdr:col>68</xdr:col>
      <xdr:colOff>152400</xdr:colOff>
      <xdr:row>59</xdr:row>
      <xdr:rowOff>76200</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3512800" y="10183546"/>
          <a:ext cx="889000" cy="8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41681</xdr:rowOff>
    </xdr:from>
    <xdr:to>
      <xdr:col>68</xdr:col>
      <xdr:colOff>203200</xdr:colOff>
      <xdr:row>60</xdr:row>
      <xdr:rowOff>143281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4351000" y="1032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128058</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020800" y="10415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7417</xdr:rowOff>
    </xdr:from>
    <xdr:to>
      <xdr:col>64</xdr:col>
      <xdr:colOff>152400</xdr:colOff>
      <xdr:row>60</xdr:row>
      <xdr:rowOff>109017</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462000" y="1029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93794</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131800" y="1038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58700</xdr:rowOff>
    </xdr:from>
    <xdr:to>
      <xdr:col>81</xdr:col>
      <xdr:colOff>95250</xdr:colOff>
      <xdr:row>59</xdr:row>
      <xdr:rowOff>160300</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967200" y="1017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75227</xdr:rowOff>
    </xdr:from>
    <xdr:ext cx="762000" cy="259045"/>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7106900" y="10019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60630</xdr:rowOff>
    </xdr:from>
    <xdr:to>
      <xdr:col>77</xdr:col>
      <xdr:colOff>95250</xdr:colOff>
      <xdr:row>59</xdr:row>
      <xdr:rowOff>162230</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129000" y="1017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957</xdr:rowOff>
    </xdr:from>
    <xdr:ext cx="7366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798800" y="9945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42773</xdr:rowOff>
    </xdr:from>
    <xdr:to>
      <xdr:col>73</xdr:col>
      <xdr:colOff>44450</xdr:colOff>
      <xdr:row>59</xdr:row>
      <xdr:rowOff>144373</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40000" y="1015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154550</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909800" y="9927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25400</xdr:rowOff>
    </xdr:from>
    <xdr:to>
      <xdr:col>68</xdr:col>
      <xdr:colOff>203200</xdr:colOff>
      <xdr:row>59</xdr:row>
      <xdr:rowOff>127000</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51000" y="1014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137177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990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17196</xdr:rowOff>
    </xdr:from>
    <xdr:to>
      <xdr:col>64</xdr:col>
      <xdr:colOff>152400</xdr:colOff>
      <xdr:row>59</xdr:row>
      <xdr:rowOff>118796</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462000" y="10132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128973</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9901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実質公債費比率は、元利償還金の額が</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となったこと等により、昨年度より</a:t>
          </a:r>
          <a:r>
            <a:rPr kumimoji="1" lang="en-US" altLang="ja-JP" sz="1100">
              <a:solidFill>
                <a:schemeClr val="dk1"/>
              </a:solidFill>
              <a:effectLst/>
              <a:latin typeface="+mn-lt"/>
              <a:ea typeface="+mn-ea"/>
              <a:cs typeface="+mn-cs"/>
            </a:rPr>
            <a:t>0.1</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　類似団体は下回っているものの、全国平均及び三重県平均を上回っているため、投資的経費の抑制や、公債費の平準化を図るなど、起債に大きく依存することのない財政運営に努める。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46</xdr:row>
      <xdr:rowOff>3175</xdr:rowOff>
    </xdr:from>
    <xdr:to>
      <xdr:col>85</xdr:col>
      <xdr:colOff>95250</xdr:colOff>
      <xdr:row>46</xdr:row>
      <xdr:rowOff>3175</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45</xdr:row>
      <xdr:rowOff>32402</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44450</xdr:rowOff>
    </xdr:from>
    <xdr:to>
      <xdr:col>85</xdr:col>
      <xdr:colOff>95250</xdr:colOff>
      <xdr:row>44</xdr:row>
      <xdr:rowOff>44450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43</xdr:row>
      <xdr:rowOff>73677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85725</xdr:rowOff>
    </xdr:from>
    <xdr:to>
      <xdr:col>85</xdr:col>
      <xdr:colOff>95250</xdr:colOff>
      <xdr:row>42</xdr:row>
      <xdr:rowOff>85725</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114952</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168275</xdr:rowOff>
    </xdr:from>
    <xdr:to>
      <xdr:col>85</xdr:col>
      <xdr:colOff>95250</xdr:colOff>
      <xdr:row>38</xdr:row>
      <xdr:rowOff>168275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26052</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38100</xdr:rowOff>
    </xdr:from>
    <xdr:to>
      <xdr:col>85</xdr:col>
      <xdr:colOff>95250</xdr:colOff>
      <xdr:row>37</xdr:row>
      <xdr:rowOff>38100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67327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79375</xdr:rowOff>
    </xdr:from>
    <xdr:to>
      <xdr:col>85</xdr:col>
      <xdr:colOff>95250</xdr:colOff>
      <xdr:row>35</xdr:row>
      <xdr:rowOff>79375</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108602</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38629</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210829"/>
          <a:ext cx="0" cy="14980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125006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954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38629</xdr:rowOff>
    </xdr:from>
    <xdr:to>
      <xdr:col>81</xdr:col>
      <xdr:colOff>133350</xdr:colOff>
      <xdr:row>36</xdr:row>
      <xdr:rowOff>38629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210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86783</xdr:rowOff>
    </xdr:from>
    <xdr:to>
      <xdr:col>81</xdr:col>
      <xdr:colOff>44450</xdr:colOff>
      <xdr:row>40</xdr:row>
      <xdr:rowOff>96838</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944783"/>
          <a:ext cx="838200" cy="1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78440</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936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106363</xdr:rowOff>
    </xdr:from>
    <xdr:to>
      <xdr:col>81</xdr:col>
      <xdr:colOff>95250</xdr:colOff>
      <xdr:row>41</xdr:row>
      <xdr:rowOff>36513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86783</xdr:rowOff>
    </xdr:from>
    <xdr:to>
      <xdr:col>77</xdr:col>
      <xdr:colOff>44450</xdr:colOff>
      <xdr:row>40</xdr:row>
      <xdr:rowOff>96838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6944783"/>
          <a:ext cx="889000" cy="1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106363</xdr:rowOff>
    </xdr:from>
    <xdr:to>
      <xdr:col>77</xdr:col>
      <xdr:colOff>95250</xdr:colOff>
      <xdr:row>41</xdr:row>
      <xdr:rowOff>36513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21290</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0507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46567</xdr:rowOff>
    </xdr:from>
    <xdr:to>
      <xdr:col>72</xdr:col>
      <xdr:colOff>203200</xdr:colOff>
      <xdr:row>40</xdr:row>
      <xdr:rowOff>96838</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904567"/>
          <a:ext cx="889000" cy="50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86254</xdr:rowOff>
    </xdr:from>
    <xdr:to>
      <xdr:col>73</xdr:col>
      <xdr:colOff>44450</xdr:colOff>
      <xdr:row>41</xdr:row>
      <xdr:rowOff>16404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44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1181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30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26458</xdr:rowOff>
    </xdr:from>
    <xdr:to>
      <xdr:col>68</xdr:col>
      <xdr:colOff>152400</xdr:colOff>
      <xdr:row>40</xdr:row>
      <xdr:rowOff>46567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884458"/>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66146</xdr:rowOff>
    </xdr:from>
    <xdr:to>
      <xdr:col>68</xdr:col>
      <xdr:colOff>203200</xdr:colOff>
      <xdr:row>40</xdr:row>
      <xdr:rowOff>167746</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152523</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010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66146</xdr:rowOff>
    </xdr:from>
    <xdr:to>
      <xdr:col>64</xdr:col>
      <xdr:colOff>152400</xdr:colOff>
      <xdr:row>40</xdr:row>
      <xdr:rowOff>167746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152523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010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46038</xdr:rowOff>
    </xdr:from>
    <xdr:to>
      <xdr:col>81</xdr:col>
      <xdr:colOff>95250</xdr:colOff>
      <xdr:row>40</xdr:row>
      <xdr:rowOff>147638</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90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62565</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749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35983</xdr:rowOff>
    </xdr:from>
    <xdr:to>
      <xdr:col>77</xdr:col>
      <xdr:colOff>95250</xdr:colOff>
      <xdr:row>40</xdr:row>
      <xdr:rowOff>137583</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147760</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6628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46038</xdr:rowOff>
    </xdr:from>
    <xdr:to>
      <xdr:col>73</xdr:col>
      <xdr:colOff>44450</xdr:colOff>
      <xdr:row>40</xdr:row>
      <xdr:rowOff>147638</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90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157815</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672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167217</xdr:rowOff>
    </xdr:from>
    <xdr:to>
      <xdr:col>68</xdr:col>
      <xdr:colOff>203200</xdr:colOff>
      <xdr:row>40</xdr:row>
      <xdr:rowOff>97367</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107544</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147108</xdr:rowOff>
    </xdr:from>
    <xdr:to>
      <xdr:col>64</xdr:col>
      <xdr:colOff>152400</xdr:colOff>
      <xdr:row>40</xdr:row>
      <xdr:rowOff>77258</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833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87435</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602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将来負担比率は、地方債現在高などが減および、標準財政規模及び充当可能基金が増となったことから、前年度と同様に「ー」となっている。</a:t>
          </a:r>
          <a:endParaRPr lang="ja-JP" altLang="ja-JP" sz="1400">
            <a:effectLst/>
          </a:endParaRPr>
        </a:p>
        <a:p>
          <a:r>
            <a:rPr kumimoji="1" lang="ja-JP" altLang="ja-JP" sz="1100">
              <a:solidFill>
                <a:schemeClr val="dk1"/>
              </a:solidFill>
              <a:effectLst/>
              <a:latin typeface="+mn-lt"/>
              <a:ea typeface="+mn-ea"/>
              <a:cs typeface="+mn-cs"/>
            </a:rPr>
            <a:t>　これからも、緊急性必要性を的確に把握した充当事業の選択により地方債の新規発行の抑制に努める。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82187</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5408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54264</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826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82187</xdr:rowOff>
    </xdr:from>
    <xdr:to>
      <xdr:col>81</xdr:col>
      <xdr:colOff>133350</xdr:colOff>
      <xdr:row>22</xdr:row>
      <xdr:rowOff>82187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854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三重県御浜町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7,809
7,752
88.13
6,041,809
5,713,326
197,376
3,581,615
3,157,961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職員</a:t>
          </a:r>
          <a:r>
            <a:rPr kumimoji="1" lang="ja-JP" altLang="ja-JP" sz="1100">
              <a:solidFill>
                <a:schemeClr val="dk1"/>
              </a:solidFill>
              <a:effectLst/>
              <a:latin typeface="+mn-lt"/>
              <a:ea typeface="+mn-ea"/>
              <a:cs typeface="+mn-cs"/>
            </a:rPr>
            <a:t>基本給</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会計年度任用職員報酬及び期末手当</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が</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したため</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昨年度より</a:t>
          </a:r>
          <a:r>
            <a:rPr kumimoji="1" lang="en-US" altLang="ja-JP" sz="1100">
              <a:solidFill>
                <a:schemeClr val="dk1"/>
              </a:solidFill>
              <a:effectLst/>
              <a:latin typeface="+mn-lt"/>
              <a:ea typeface="+mn-ea"/>
              <a:cs typeface="+mn-cs"/>
            </a:rPr>
            <a:t>3.3</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類似団体平均を上回っているため、定員管理や時間外手当の抑制を図るなどの取組みを進め人件費の削減に努める。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37193</xdr:rowOff>
    </xdr:from>
    <xdr:to>
      <xdr:col>24</xdr:col>
      <xdr:colOff>25400</xdr:colOff>
      <xdr:row>40</xdr:row>
      <xdr:rowOff>130266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95043"/>
          <a:ext cx="0" cy="1293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102343</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6960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130266</xdr:rowOff>
    </xdr:from>
    <xdr:to>
      <xdr:col>24</xdr:col>
      <xdr:colOff>114300</xdr:colOff>
      <xdr:row>40</xdr:row>
      <xdr:rowOff>130266</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6988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123570</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438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37193</xdr:rowOff>
    </xdr:from>
    <xdr:to>
      <xdr:col>24</xdr:col>
      <xdr:colOff>114300</xdr:colOff>
      <xdr:row>33</xdr:row>
      <xdr:rowOff>37193</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9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24130</xdr:rowOff>
    </xdr:from>
    <xdr:to>
      <xdr:col>24</xdr:col>
      <xdr:colOff>25400</xdr:colOff>
      <xdr:row>38</xdr:row>
      <xdr:rowOff>68217</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367780"/>
          <a:ext cx="838200" cy="215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4553</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0053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159476</xdr:rowOff>
    </xdr:from>
    <xdr:to>
      <xdr:col>24</xdr:col>
      <xdr:colOff>76200</xdr:colOff>
      <xdr:row>36</xdr:row>
      <xdr:rowOff>89626</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160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24130</xdr:rowOff>
    </xdr:from>
    <xdr:to>
      <xdr:col>19</xdr:col>
      <xdr:colOff>187325</xdr:colOff>
      <xdr:row>37</xdr:row>
      <xdr:rowOff>128633</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3098800" y="6367780"/>
          <a:ext cx="889000" cy="104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94161</xdr:rowOff>
    </xdr:from>
    <xdr:to>
      <xdr:col>20</xdr:col>
      <xdr:colOff>38100</xdr:colOff>
      <xdr:row>36</xdr:row>
      <xdr:rowOff>24311</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34488</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58637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95976</xdr:rowOff>
    </xdr:from>
    <xdr:to>
      <xdr:col>15</xdr:col>
      <xdr:colOff>98425</xdr:colOff>
      <xdr:row>37</xdr:row>
      <xdr:rowOff>128633</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643962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94161</xdr:rowOff>
    </xdr:from>
    <xdr:to>
      <xdr:col>15</xdr:col>
      <xdr:colOff>149225</xdr:colOff>
      <xdr:row>36</xdr:row>
      <xdr:rowOff>24311</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34488</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5863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95976</xdr:rowOff>
    </xdr:from>
    <xdr:to>
      <xdr:col>11</xdr:col>
      <xdr:colOff>9525</xdr:colOff>
      <xdr:row>38</xdr:row>
      <xdr:rowOff>42091</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439626"/>
          <a:ext cx="889000" cy="117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87630</xdr:rowOff>
    </xdr:from>
    <xdr:to>
      <xdr:col>11</xdr:col>
      <xdr:colOff>60325</xdr:colOff>
      <xdr:row>36</xdr:row>
      <xdr:rowOff>17780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08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27957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1089</xdr:rowOff>
    </xdr:from>
    <xdr:to>
      <xdr:col>6</xdr:col>
      <xdr:colOff>171450</xdr:colOff>
      <xdr:row>36</xdr:row>
      <xdr:rowOff>102689</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173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112866</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5942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17417</xdr:rowOff>
    </xdr:from>
    <xdr:to>
      <xdr:col>24</xdr:col>
      <xdr:colOff>76200</xdr:colOff>
      <xdr:row>38</xdr:row>
      <xdr:rowOff>119017</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532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160944</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50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144780</xdr:rowOff>
    </xdr:from>
    <xdr:to>
      <xdr:col>20</xdr:col>
      <xdr:colOff>38100</xdr:colOff>
      <xdr:row>37</xdr:row>
      <xdr:rowOff>74930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59707</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403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77833</xdr:rowOff>
    </xdr:from>
    <xdr:to>
      <xdr:col>15</xdr:col>
      <xdr:colOff>149225</xdr:colOff>
      <xdr:row>38</xdr:row>
      <xdr:rowOff>7982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42148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164210</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507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45176</xdr:rowOff>
    </xdr:from>
    <xdr:to>
      <xdr:col>11</xdr:col>
      <xdr:colOff>60325</xdr:colOff>
      <xdr:row>37</xdr:row>
      <xdr:rowOff>146776</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388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131553</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475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162741</xdr:rowOff>
    </xdr:from>
    <xdr:to>
      <xdr:col>6</xdr:col>
      <xdr:colOff>171450</xdr:colOff>
      <xdr:row>38</xdr:row>
      <xdr:rowOff>92891</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506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77668</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592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昨年度より</a:t>
          </a:r>
          <a:r>
            <a:rPr kumimoji="1" lang="en-US" altLang="ja-JP" sz="1100">
              <a:solidFill>
                <a:schemeClr val="dk1"/>
              </a:solidFill>
              <a:effectLst/>
              <a:latin typeface="+mn-lt"/>
              <a:ea typeface="+mn-ea"/>
              <a:cs typeface="+mn-cs"/>
            </a:rPr>
            <a:t>2.0</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類似団体平均、全国平均及び三重県平均を下回っているが、今後も徹底した歳出の見直しを行い、経費の縮減に努める。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a16="http://schemas.microsoft.com/office/drawing/2014/main" id="{00000000-0008-0000-0400-00007F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60325</xdr:rowOff>
    </xdr:from>
    <xdr:to>
      <xdr:col>82</xdr:col>
      <xdr:colOff>107950</xdr:colOff>
      <xdr:row>21</xdr:row>
      <xdr:rowOff>107950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6510000" y="228917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80027</xdr:rowOff>
    </xdr:from>
    <xdr:ext cx="762000" cy="259045"/>
    <xdr:sp macro="" textlink="">
      <xdr:nvSpPr>
        <xdr:cNvPr id="129" name="物件費最小値テキスト">
          <a:extLst>
            <a:ext uri="{FF2B5EF4-FFF2-40B4-BE49-F238E27FC236}">
              <a16:creationId xmlns:a16="http://schemas.microsoft.com/office/drawing/2014/main" id="{00000000-0008-0000-0400-000081000000}"/>
            </a:ext>
          </a:extLst>
        </xdr:cNvPr>
        <xdr:cNvSpPr txBox="1"/>
      </xdr:nvSpPr>
      <xdr:spPr>
        <a:xfrm>
          <a:off x="16598900" y="368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107950</xdr:rowOff>
    </xdr:from>
    <xdr:to>
      <xdr:col>82</xdr:col>
      <xdr:colOff>196850</xdr:colOff>
      <xdr:row>21</xdr:row>
      <xdr:rowOff>107950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370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146702</xdr:rowOff>
    </xdr:from>
    <xdr:ext cx="762000" cy="259045"/>
    <xdr:sp macro="" textlink="">
      <xdr:nvSpPr>
        <xdr:cNvPr id="131" name="物件費最大値テキスト">
          <a:extLst>
            <a:ext uri="{FF2B5EF4-FFF2-40B4-BE49-F238E27FC236}">
              <a16:creationId xmlns:a16="http://schemas.microsoft.com/office/drawing/2014/main" id="{00000000-0008-0000-0400-000083000000}"/>
            </a:ext>
          </a:extLst>
        </xdr:cNvPr>
        <xdr:cNvSpPr txBox="1"/>
      </xdr:nvSpPr>
      <xdr:spPr>
        <a:xfrm>
          <a:off x="16598900" y="2032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60325</xdr:rowOff>
    </xdr:from>
    <xdr:to>
      <xdr:col>82</xdr:col>
      <xdr:colOff>196850</xdr:colOff>
      <xdr:row>13</xdr:row>
      <xdr:rowOff>60325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6421100" y="228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155575</xdr:rowOff>
    </xdr:from>
    <xdr:to>
      <xdr:col>82</xdr:col>
      <xdr:colOff>107950</xdr:colOff>
      <xdr:row>17</xdr:row>
      <xdr:rowOff>3175</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5671800" y="2727325"/>
          <a:ext cx="8382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124477</xdr:rowOff>
    </xdr:from>
    <xdr:ext cx="762000" cy="259045"/>
    <xdr:sp macro="" textlink="">
      <xdr:nvSpPr>
        <xdr:cNvPr id="134" name="物件費平均値テキスト">
          <a:extLst>
            <a:ext uri="{FF2B5EF4-FFF2-40B4-BE49-F238E27FC236}">
              <a16:creationId xmlns:a16="http://schemas.microsoft.com/office/drawing/2014/main" id="{00000000-0008-0000-0400-000086000000}"/>
            </a:ext>
          </a:extLst>
        </xdr:cNvPr>
        <xdr:cNvSpPr txBox="1"/>
      </xdr:nvSpPr>
      <xdr:spPr>
        <a:xfrm>
          <a:off x="16598900" y="2867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41275</xdr:rowOff>
    </xdr:from>
    <xdr:to>
      <xdr:col>78</xdr:col>
      <xdr:colOff>69850</xdr:colOff>
      <xdr:row>17</xdr:row>
      <xdr:rowOff>3175</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4782800" y="2784475"/>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95250</xdr:rowOff>
    </xdr:from>
    <xdr:to>
      <xdr:col>78</xdr:col>
      <xdr:colOff>120650</xdr:colOff>
      <xdr:row>17</xdr:row>
      <xdr:rowOff>25400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5621000" y="283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35577</xdr:rowOff>
    </xdr:from>
    <xdr:ext cx="7366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290800" y="2607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117475</xdr:rowOff>
    </xdr:from>
    <xdr:to>
      <xdr:col>73</xdr:col>
      <xdr:colOff>180975</xdr:colOff>
      <xdr:row>16</xdr:row>
      <xdr:rowOff>41275</xdr:rowOff>
    </xdr:to>
    <xdr:cxnSp macro="">
      <xdr:nvCxnSpPr>
        <xdr:cNvPr id="139" name="直線コネクタ 138">
          <a:extLst>
            <a:ext uri="{FF2B5EF4-FFF2-40B4-BE49-F238E27FC236}">
              <a16:creationId xmlns:a16="http://schemas.microsoft.com/office/drawing/2014/main" id="{00000000-0008-0000-0400-00008B000000}"/>
            </a:ext>
          </a:extLst>
        </xdr:cNvPr>
        <xdr:cNvCxnSpPr/>
      </xdr:nvCxnSpPr>
      <xdr:spPr>
        <a:xfrm>
          <a:off x="13893800" y="2689225"/>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57150</xdr:rowOff>
    </xdr:from>
    <xdr:to>
      <xdr:col>74</xdr:col>
      <xdr:colOff>31750</xdr:colOff>
      <xdr:row>16</xdr:row>
      <xdr:rowOff>158750</xdr:rowOff>
    </xdr:to>
    <xdr:sp macro="" textlink="">
      <xdr:nvSpPr>
        <xdr:cNvPr id="140" name="フローチャート: 判断 139">
          <a:extLst>
            <a:ext uri="{FF2B5EF4-FFF2-40B4-BE49-F238E27FC236}">
              <a16:creationId xmlns:a16="http://schemas.microsoft.com/office/drawing/2014/main" id="{00000000-0008-0000-0400-00008C000000}"/>
            </a:ext>
          </a:extLst>
        </xdr:cNvPr>
        <xdr:cNvSpPr/>
      </xdr:nvSpPr>
      <xdr:spPr>
        <a:xfrm>
          <a:off x="14732000" y="280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143527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401800" y="288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50800</xdr:rowOff>
    </xdr:from>
    <xdr:to>
      <xdr:col>69</xdr:col>
      <xdr:colOff>92075</xdr:colOff>
      <xdr:row>15</xdr:row>
      <xdr:rowOff>117475</xdr:rowOff>
    </xdr:to>
    <xdr:cxnSp macro="">
      <xdr:nvCxnSpPr>
        <xdr:cNvPr id="142" name="直線コネクタ 141">
          <a:extLst>
            <a:ext uri="{FF2B5EF4-FFF2-40B4-BE49-F238E27FC236}">
              <a16:creationId xmlns:a16="http://schemas.microsoft.com/office/drawing/2014/main" id="{00000000-0008-0000-0400-00008E000000}"/>
            </a:ext>
          </a:extLst>
        </xdr:cNvPr>
        <xdr:cNvCxnSpPr/>
      </xdr:nvCxnSpPr>
      <xdr:spPr>
        <a:xfrm>
          <a:off x="13004800" y="2622550"/>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142875</xdr:rowOff>
    </xdr:from>
    <xdr:to>
      <xdr:col>69</xdr:col>
      <xdr:colOff>142875</xdr:colOff>
      <xdr:row>16</xdr:row>
      <xdr:rowOff>73025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3843000" y="271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57802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512800" y="2801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152400</xdr:rowOff>
    </xdr:from>
    <xdr:to>
      <xdr:col>65</xdr:col>
      <xdr:colOff>53975</xdr:colOff>
      <xdr:row>16</xdr:row>
      <xdr:rowOff>82550</xdr:rowOff>
    </xdr:to>
    <xdr:sp macro="" textlink="">
      <xdr:nvSpPr>
        <xdr:cNvPr id="145" name="フローチャート: 判断 144">
          <a:extLst>
            <a:ext uri="{FF2B5EF4-FFF2-40B4-BE49-F238E27FC236}">
              <a16:creationId xmlns:a16="http://schemas.microsoft.com/office/drawing/2014/main" id="{00000000-0008-0000-0400-000091000000}"/>
            </a:ext>
          </a:extLst>
        </xdr:cNvPr>
        <xdr:cNvSpPr/>
      </xdr:nvSpPr>
      <xdr:spPr>
        <a:xfrm>
          <a:off x="12954000" y="272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67327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623800" y="281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104775</xdr:rowOff>
    </xdr:from>
    <xdr:to>
      <xdr:col>82</xdr:col>
      <xdr:colOff>158750</xdr:colOff>
      <xdr:row>16</xdr:row>
      <xdr:rowOff>34925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6459200" y="2676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121302</xdr:rowOff>
    </xdr:from>
    <xdr:ext cx="762000" cy="259045"/>
    <xdr:sp macro="" textlink="">
      <xdr:nvSpPr>
        <xdr:cNvPr id="153" name="物件費該当値テキスト">
          <a:extLst>
            <a:ext uri="{FF2B5EF4-FFF2-40B4-BE49-F238E27FC236}">
              <a16:creationId xmlns:a16="http://schemas.microsoft.com/office/drawing/2014/main" id="{00000000-0008-0000-0400-000099000000}"/>
            </a:ext>
          </a:extLst>
        </xdr:cNvPr>
        <xdr:cNvSpPr txBox="1"/>
      </xdr:nvSpPr>
      <xdr:spPr>
        <a:xfrm>
          <a:off x="16598900" y="2521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123825</xdr:rowOff>
    </xdr:from>
    <xdr:to>
      <xdr:col>78</xdr:col>
      <xdr:colOff>120650</xdr:colOff>
      <xdr:row>17</xdr:row>
      <xdr:rowOff>53975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5621000" y="2867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38752</xdr:rowOff>
    </xdr:from>
    <xdr:ext cx="7366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5290800" y="29534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161925</xdr:rowOff>
    </xdr:from>
    <xdr:to>
      <xdr:col>74</xdr:col>
      <xdr:colOff>31750</xdr:colOff>
      <xdr:row>16</xdr:row>
      <xdr:rowOff>92075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4732000" y="2733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102252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4401800" y="2502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66675</xdr:rowOff>
    </xdr:from>
    <xdr:to>
      <xdr:col>69</xdr:col>
      <xdr:colOff>142875</xdr:colOff>
      <xdr:row>15</xdr:row>
      <xdr:rowOff>168275</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3843000" y="2638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7002</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3512800" y="2407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0</xdr:rowOff>
    </xdr:from>
    <xdr:to>
      <xdr:col>65</xdr:col>
      <xdr:colOff>53975</xdr:colOff>
      <xdr:row>15</xdr:row>
      <xdr:rowOff>101600</xdr:rowOff>
    </xdr:to>
    <xdr:sp macro="" textlink="">
      <xdr:nvSpPr>
        <xdr:cNvPr id="160" name="楕円 159">
          <a:extLst>
            <a:ext uri="{FF2B5EF4-FFF2-40B4-BE49-F238E27FC236}">
              <a16:creationId xmlns:a16="http://schemas.microsoft.com/office/drawing/2014/main" id="{00000000-0008-0000-0400-0000A0000000}"/>
            </a:ext>
          </a:extLst>
        </xdr:cNvPr>
        <xdr:cNvSpPr/>
      </xdr:nvSpPr>
      <xdr:spPr>
        <a:xfrm>
          <a:off x="12954000" y="257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111777</xdr:rowOff>
    </xdr:from>
    <xdr:ext cx="762000" cy="25904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12623800" y="2340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a16="http://schemas.microsoft.com/office/drawing/2014/main" id="{00000000-0008-0000-0400-0000AA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a:extLst>
            <a:ext uri="{FF2B5EF4-FFF2-40B4-BE49-F238E27FC236}">
              <a16:creationId xmlns:a16="http://schemas.microsoft.com/office/drawing/2014/main" id="{00000000-0008-0000-0400-0000AB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全国平均及び三重県平均を下回っているが、類似団体平均は上回っている。</a:t>
          </a:r>
          <a:endParaRPr lang="ja-JP" altLang="ja-JP" sz="1400">
            <a:effectLst/>
          </a:endParaRPr>
        </a:p>
        <a:p>
          <a:r>
            <a:rPr kumimoji="1" lang="ja-JP" altLang="ja-JP" sz="1100">
              <a:solidFill>
                <a:schemeClr val="dk1"/>
              </a:solidFill>
              <a:effectLst/>
              <a:latin typeface="+mn-lt"/>
              <a:ea typeface="+mn-ea"/>
              <a:cs typeface="+mn-cs"/>
            </a:rPr>
            <a:t>今後上昇傾向になることが予想されるため、その動向を注視する必要がある。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424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156227</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4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xdr:rowOff>
    </xdr:from>
    <xdr:to>
      <xdr:col>24</xdr:col>
      <xdr:colOff>114300</xdr:colOff>
      <xdr:row>61</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71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12700</xdr:rowOff>
    </xdr:from>
    <xdr:to>
      <xdr:col>24</xdr:col>
      <xdr:colOff>25400</xdr:colOff>
      <xdr:row>56</xdr:row>
      <xdr:rowOff>31750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987800" y="96139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92727</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351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31750</xdr:rowOff>
    </xdr:from>
    <xdr:to>
      <xdr:col>19</xdr:col>
      <xdr:colOff>187325</xdr:colOff>
      <xdr:row>56</xdr:row>
      <xdr:rowOff>12700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4615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19050</xdr:rowOff>
    </xdr:from>
    <xdr:to>
      <xdr:col>20</xdr:col>
      <xdr:colOff>38100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130827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21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31750</xdr:rowOff>
    </xdr:from>
    <xdr:to>
      <xdr:col>15</xdr:col>
      <xdr:colOff>98425</xdr:colOff>
      <xdr:row>55</xdr:row>
      <xdr:rowOff>50800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flipV="1">
          <a:off x="2209800" y="94615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152400</xdr:rowOff>
    </xdr:from>
    <xdr:to>
      <xdr:col>15</xdr:col>
      <xdr:colOff>149225</xdr:colOff>
      <xdr:row>55</xdr:row>
      <xdr:rowOff>82550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92727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50800</xdr:rowOff>
    </xdr:from>
    <xdr:to>
      <xdr:col>11</xdr:col>
      <xdr:colOff>9525</xdr:colOff>
      <xdr:row>55</xdr:row>
      <xdr:rowOff>50800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a:off x="1320800" y="94805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133350</xdr:rowOff>
    </xdr:from>
    <xdr:to>
      <xdr:col>11</xdr:col>
      <xdr:colOff>60325</xdr:colOff>
      <xdr:row>55</xdr:row>
      <xdr:rowOff>63500</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39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73677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16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0</xdr:rowOff>
    </xdr:from>
    <xdr:to>
      <xdr:col>6</xdr:col>
      <xdr:colOff>171450</xdr:colOff>
      <xdr:row>55</xdr:row>
      <xdr:rowOff>101600</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111777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19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152400</xdr:rowOff>
    </xdr:from>
    <xdr:to>
      <xdr:col>24</xdr:col>
      <xdr:colOff>76200</xdr:colOff>
      <xdr:row>56</xdr:row>
      <xdr:rowOff>82550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58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124477</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55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133350</xdr:rowOff>
    </xdr:from>
    <xdr:to>
      <xdr:col>20</xdr:col>
      <xdr:colOff>38100</xdr:colOff>
      <xdr:row>56</xdr:row>
      <xdr:rowOff>63500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48277</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64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152400</xdr:rowOff>
    </xdr:from>
    <xdr:to>
      <xdr:col>15</xdr:col>
      <xdr:colOff>149225</xdr:colOff>
      <xdr:row>55</xdr:row>
      <xdr:rowOff>82550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67327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0</xdr:rowOff>
    </xdr:from>
    <xdr:to>
      <xdr:col>11</xdr:col>
      <xdr:colOff>60325</xdr:colOff>
      <xdr:row>55</xdr:row>
      <xdr:rowOff>101600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42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86377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51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0</xdr:rowOff>
    </xdr:from>
    <xdr:to>
      <xdr:col>6</xdr:col>
      <xdr:colOff>171450</xdr:colOff>
      <xdr:row>55</xdr:row>
      <xdr:rowOff>101600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42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86377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51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平均、全国平均及び三重県平均を上回っており、高い水準となっているのは、介護保険事業会計（紀南介護保険広域連合への負担）、下水道事業会計（法適用）への繰出金の割合が高いことが主な要因と考えられる。</a:t>
          </a:r>
          <a:endParaRPr lang="ja-JP" altLang="ja-JP" sz="1400">
            <a:effectLst/>
          </a:endParaRPr>
        </a:p>
        <a:p>
          <a:r>
            <a:rPr kumimoji="1" lang="ja-JP" altLang="ja-JP" sz="1100">
              <a:solidFill>
                <a:schemeClr val="dk1"/>
              </a:solidFill>
              <a:effectLst/>
              <a:latin typeface="+mn-lt"/>
              <a:ea typeface="+mn-ea"/>
              <a:cs typeface="+mn-cs"/>
            </a:rPr>
            <a:t>　今後、下水道事業などの各事業会計における経費を節減し、普通会計の負担を減らしていくよう努める。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8" name="その他グラフ枠">
          <a:extLst>
            <a:ext uri="{FF2B5EF4-FFF2-40B4-BE49-F238E27FC236}">
              <a16:creationId xmlns:a16="http://schemas.microsoft.com/office/drawing/2014/main" id="{00000000-0008-0000-0400-0000F8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62230</xdr:rowOff>
    </xdr:from>
    <xdr:to>
      <xdr:col>82</xdr:col>
      <xdr:colOff>107950</xdr:colOff>
      <xdr:row>61</xdr:row>
      <xdr:rowOff>77470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6510000" y="914908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49547</xdr:rowOff>
    </xdr:from>
    <xdr:ext cx="762000" cy="259045"/>
    <xdr:sp macro="" textlink="">
      <xdr:nvSpPr>
        <xdr:cNvPr id="250" name="その他最小値テキスト">
          <a:extLst>
            <a:ext uri="{FF2B5EF4-FFF2-40B4-BE49-F238E27FC236}">
              <a16:creationId xmlns:a16="http://schemas.microsoft.com/office/drawing/2014/main" id="{00000000-0008-0000-0400-0000FA000000}"/>
            </a:ext>
          </a:extLst>
        </xdr:cNvPr>
        <xdr:cNvSpPr txBox="1"/>
      </xdr:nvSpPr>
      <xdr:spPr>
        <a:xfrm>
          <a:off x="16598900" y="1050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77470</xdr:rowOff>
    </xdr:from>
    <xdr:to>
      <xdr:col>82</xdr:col>
      <xdr:colOff>196850</xdr:colOff>
      <xdr:row>61</xdr:row>
      <xdr:rowOff>77470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6421100" y="10535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148607</xdr:rowOff>
    </xdr:from>
    <xdr:ext cx="762000" cy="259045"/>
    <xdr:sp macro="" textlink="">
      <xdr:nvSpPr>
        <xdr:cNvPr id="252" name="その他最大値テキスト">
          <a:extLst>
            <a:ext uri="{FF2B5EF4-FFF2-40B4-BE49-F238E27FC236}">
              <a16:creationId xmlns:a16="http://schemas.microsoft.com/office/drawing/2014/main" id="{00000000-0008-0000-0400-0000FC000000}"/>
            </a:ext>
          </a:extLst>
        </xdr:cNvPr>
        <xdr:cNvSpPr txBox="1"/>
      </xdr:nvSpPr>
      <xdr:spPr>
        <a:xfrm>
          <a:off x="16598900" y="889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62230</xdr:rowOff>
    </xdr:from>
    <xdr:to>
      <xdr:col>82</xdr:col>
      <xdr:colOff>196850</xdr:colOff>
      <xdr:row>53</xdr:row>
      <xdr:rowOff>62230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9149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8890</xdr:rowOff>
    </xdr:from>
    <xdr:to>
      <xdr:col>82</xdr:col>
      <xdr:colOff>107950</xdr:colOff>
      <xdr:row>60</xdr:row>
      <xdr:rowOff>12700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5671800" y="10124440"/>
          <a:ext cx="8382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27957</xdr:rowOff>
    </xdr:from>
    <xdr:ext cx="762000" cy="259045"/>
    <xdr:sp macro="" textlink="">
      <xdr:nvSpPr>
        <xdr:cNvPr id="255" name="その他平均値テキスト">
          <a:extLst>
            <a:ext uri="{FF2B5EF4-FFF2-40B4-BE49-F238E27FC236}">
              <a16:creationId xmlns:a16="http://schemas.microsoft.com/office/drawing/2014/main" id="{00000000-0008-0000-0400-0000FF000000}"/>
            </a:ext>
          </a:extLst>
        </xdr:cNvPr>
        <xdr:cNvSpPr txBox="1"/>
      </xdr:nvSpPr>
      <xdr:spPr>
        <a:xfrm>
          <a:off x="16598900" y="96291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11430</xdr:rowOff>
    </xdr:from>
    <xdr:to>
      <xdr:col>82</xdr:col>
      <xdr:colOff>158750</xdr:colOff>
      <xdr:row>57</xdr:row>
      <xdr:rowOff>113030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64592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12700</xdr:rowOff>
    </xdr:from>
    <xdr:to>
      <xdr:col>78</xdr:col>
      <xdr:colOff>69850</xdr:colOff>
      <xdr:row>60</xdr:row>
      <xdr:rowOff>12700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4782800" y="10299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133350</xdr:rowOff>
    </xdr:from>
    <xdr:to>
      <xdr:col>78</xdr:col>
      <xdr:colOff>120650</xdr:colOff>
      <xdr:row>58</xdr:row>
      <xdr:rowOff>63500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5621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73677</xdr:rowOff>
    </xdr:from>
    <xdr:ext cx="7366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290800" y="9674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146050</xdr:rowOff>
    </xdr:from>
    <xdr:to>
      <xdr:col>73</xdr:col>
      <xdr:colOff>180975</xdr:colOff>
      <xdr:row>60</xdr:row>
      <xdr:rowOff>12700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893800" y="10261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148590</xdr:rowOff>
    </xdr:from>
    <xdr:to>
      <xdr:col>74</xdr:col>
      <xdr:colOff>31750</xdr:colOff>
      <xdr:row>58</xdr:row>
      <xdr:rowOff>78740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4732000" y="992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88917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401800" y="969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146050</xdr:rowOff>
    </xdr:from>
    <xdr:to>
      <xdr:col>69</xdr:col>
      <xdr:colOff>92075</xdr:colOff>
      <xdr:row>60</xdr:row>
      <xdr:rowOff>88900</xdr:rowOff>
    </xdr:to>
    <xdr:cxnSp macro="">
      <xdr:nvCxnSpPr>
        <xdr:cNvPr id="263" name="直線コネクタ 262">
          <a:extLst>
            <a:ext uri="{FF2B5EF4-FFF2-40B4-BE49-F238E27FC236}">
              <a16:creationId xmlns:a16="http://schemas.microsoft.com/office/drawing/2014/main" id="{00000000-0008-0000-0400-000007010000}"/>
            </a:ext>
          </a:extLst>
        </xdr:cNvPr>
        <xdr:cNvCxnSpPr/>
      </xdr:nvCxnSpPr>
      <xdr:spPr>
        <a:xfrm flipV="1">
          <a:off x="13004800" y="102616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140970</xdr:rowOff>
    </xdr:from>
    <xdr:to>
      <xdr:col>69</xdr:col>
      <xdr:colOff>142875</xdr:colOff>
      <xdr:row>58</xdr:row>
      <xdr:rowOff>71120</xdr:rowOff>
    </xdr:to>
    <xdr:sp macro="" textlink="">
      <xdr:nvSpPr>
        <xdr:cNvPr id="264" name="フローチャート: 判断 263">
          <a:extLst>
            <a:ext uri="{FF2B5EF4-FFF2-40B4-BE49-F238E27FC236}">
              <a16:creationId xmlns:a16="http://schemas.microsoft.com/office/drawing/2014/main" id="{00000000-0008-0000-0400-000008010000}"/>
            </a:ext>
          </a:extLst>
        </xdr:cNvPr>
        <xdr:cNvSpPr/>
      </xdr:nvSpPr>
      <xdr:spPr>
        <a:xfrm>
          <a:off x="13843000" y="991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81297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3512800" y="968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xdr:rowOff>
    </xdr:from>
    <xdr:to>
      <xdr:col>65</xdr:col>
      <xdr:colOff>53975</xdr:colOff>
      <xdr:row>58</xdr:row>
      <xdr:rowOff>116840</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2954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127017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623800" y="972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129540</xdr:rowOff>
    </xdr:from>
    <xdr:to>
      <xdr:col>82</xdr:col>
      <xdr:colOff>158750</xdr:colOff>
      <xdr:row>59</xdr:row>
      <xdr:rowOff>59690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6459200" y="1007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101617</xdr:rowOff>
    </xdr:from>
    <xdr:ext cx="762000" cy="259045"/>
    <xdr:sp macro="" textlink="">
      <xdr:nvSpPr>
        <xdr:cNvPr id="274" name="その他該当値テキスト">
          <a:extLst>
            <a:ext uri="{FF2B5EF4-FFF2-40B4-BE49-F238E27FC236}">
              <a16:creationId xmlns:a16="http://schemas.microsoft.com/office/drawing/2014/main" id="{00000000-0008-0000-0400-000012010000}"/>
            </a:ext>
          </a:extLst>
        </xdr:cNvPr>
        <xdr:cNvSpPr txBox="1"/>
      </xdr:nvSpPr>
      <xdr:spPr>
        <a:xfrm>
          <a:off x="16598900" y="1004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133350</xdr:rowOff>
    </xdr:from>
    <xdr:to>
      <xdr:col>78</xdr:col>
      <xdr:colOff>120650</xdr:colOff>
      <xdr:row>60</xdr:row>
      <xdr:rowOff>63500</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5621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48277</xdr:rowOff>
    </xdr:from>
    <xdr:ext cx="736600" cy="259045"/>
    <xdr:sp macro="" textlink="">
      <xdr:nvSpPr>
        <xdr:cNvPr id="276" name="テキスト ボックス 275">
          <a:extLst>
            <a:ext uri="{FF2B5EF4-FFF2-40B4-BE49-F238E27FC236}">
              <a16:creationId xmlns:a16="http://schemas.microsoft.com/office/drawing/2014/main" id="{00000000-0008-0000-0400-000014010000}"/>
            </a:ext>
          </a:extLst>
        </xdr:cNvPr>
        <xdr:cNvSpPr txBox="1"/>
      </xdr:nvSpPr>
      <xdr:spPr>
        <a:xfrm>
          <a:off x="15290800" y="10335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133350</xdr:rowOff>
    </xdr:from>
    <xdr:to>
      <xdr:col>74</xdr:col>
      <xdr:colOff>31750</xdr:colOff>
      <xdr:row>60</xdr:row>
      <xdr:rowOff>63500</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4732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48277</xdr:rowOff>
    </xdr:from>
    <xdr:ext cx="7620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4401800" y="1033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95250</xdr:rowOff>
    </xdr:from>
    <xdr:to>
      <xdr:col>69</xdr:col>
      <xdr:colOff>142875</xdr:colOff>
      <xdr:row>60</xdr:row>
      <xdr:rowOff>25400</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3843000" y="1021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10177</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3512800" y="1029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38100</xdr:rowOff>
    </xdr:from>
    <xdr:to>
      <xdr:col>65</xdr:col>
      <xdr:colOff>53975</xdr:colOff>
      <xdr:row>60</xdr:row>
      <xdr:rowOff>139700</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2954000" y="1032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124477</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26238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下水道事業会計繰出金の増加により</a:t>
          </a:r>
          <a:r>
            <a:rPr kumimoji="1" lang="ja-JP" altLang="ja-JP" sz="1100">
              <a:solidFill>
                <a:schemeClr val="dk1"/>
              </a:solidFill>
              <a:effectLst/>
              <a:latin typeface="+mn-lt"/>
              <a:ea typeface="+mn-ea"/>
              <a:cs typeface="+mn-cs"/>
            </a:rPr>
            <a:t>昨年度より</a:t>
          </a:r>
          <a:r>
            <a:rPr kumimoji="1" lang="en-US" altLang="ja-JP" sz="1100">
              <a:solidFill>
                <a:schemeClr val="dk1"/>
              </a:solidFill>
              <a:effectLst/>
              <a:latin typeface="+mn-lt"/>
              <a:ea typeface="+mn-ea"/>
              <a:cs typeface="+mn-cs"/>
            </a:rPr>
            <a:t>5.7</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類似団体平均</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全国平均</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三重県平均</a:t>
          </a:r>
          <a:r>
            <a:rPr kumimoji="1" lang="ja-JP" altLang="en-US" sz="1100">
              <a:solidFill>
                <a:schemeClr val="dk1"/>
              </a:solidFill>
              <a:effectLst/>
              <a:latin typeface="+mn-lt"/>
              <a:ea typeface="+mn-ea"/>
              <a:cs typeface="+mn-cs"/>
            </a:rPr>
            <a:t>よ</a:t>
          </a:r>
          <a:r>
            <a:rPr kumimoji="1" lang="ja-JP" altLang="ja-JP" sz="1100">
              <a:solidFill>
                <a:schemeClr val="dk1"/>
              </a:solidFill>
              <a:effectLst/>
              <a:latin typeface="+mn-lt"/>
              <a:ea typeface="+mn-ea"/>
              <a:cs typeface="+mn-cs"/>
            </a:rPr>
            <a:t>り高い水準となっている。紀南病院組合、熊野市消防本部（常備消防）への負担金が多額となっているため、今後、構成市町として適正な負担に努める。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29845</xdr:rowOff>
    </xdr:from>
    <xdr:to>
      <xdr:col>82</xdr:col>
      <xdr:colOff>107950</xdr:colOff>
      <xdr:row>40</xdr:row>
      <xdr:rowOff>132715</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687695"/>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104792</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962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132715</xdr:rowOff>
    </xdr:from>
    <xdr:to>
      <xdr:col>82</xdr:col>
      <xdr:colOff>196850</xdr:colOff>
      <xdr:row>40</xdr:row>
      <xdr:rowOff>132715</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990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116222</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431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29845</xdr:rowOff>
    </xdr:from>
    <xdr:to>
      <xdr:col>82</xdr:col>
      <xdr:colOff>196850</xdr:colOff>
      <xdr:row>33</xdr:row>
      <xdr:rowOff>29845</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687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155575</xdr:rowOff>
    </xdr:from>
    <xdr:to>
      <xdr:col>82</xdr:col>
      <xdr:colOff>107950</xdr:colOff>
      <xdr:row>36</xdr:row>
      <xdr:rowOff>138430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671800" y="5984875"/>
          <a:ext cx="838200" cy="325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35577</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036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19050</xdr:rowOff>
    </xdr:from>
    <xdr:to>
      <xdr:col>82</xdr:col>
      <xdr:colOff>158750</xdr:colOff>
      <xdr:row>36</xdr:row>
      <xdr:rowOff>120650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155575</xdr:rowOff>
    </xdr:from>
    <xdr:to>
      <xdr:col>78</xdr:col>
      <xdr:colOff>69850</xdr:colOff>
      <xdr:row>36</xdr:row>
      <xdr:rowOff>92710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4782800" y="5984875"/>
          <a:ext cx="889000" cy="280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104775</xdr:rowOff>
    </xdr:from>
    <xdr:to>
      <xdr:col>78</xdr:col>
      <xdr:colOff>120650</xdr:colOff>
      <xdr:row>36</xdr:row>
      <xdr:rowOff>34925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10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19702</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1919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58420</xdr:rowOff>
    </xdr:from>
    <xdr:to>
      <xdr:col>73</xdr:col>
      <xdr:colOff>180975</xdr:colOff>
      <xdr:row>36</xdr:row>
      <xdr:rowOff>92710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23062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59055</xdr:rowOff>
    </xdr:from>
    <xdr:to>
      <xdr:col>74</xdr:col>
      <xdr:colOff>31750</xdr:colOff>
      <xdr:row>35</xdr:row>
      <xdr:rowOff>160655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059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170832</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5828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58420</xdr:rowOff>
    </xdr:from>
    <xdr:to>
      <xdr:col>69</xdr:col>
      <xdr:colOff>92075</xdr:colOff>
      <xdr:row>36</xdr:row>
      <xdr:rowOff>92710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23062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13335</xdr:rowOff>
    </xdr:from>
    <xdr:to>
      <xdr:col>69</xdr:col>
      <xdr:colOff>142875</xdr:colOff>
      <xdr:row>35</xdr:row>
      <xdr:rowOff>114935</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125112</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5782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64770</xdr:rowOff>
    </xdr:from>
    <xdr:to>
      <xdr:col>65</xdr:col>
      <xdr:colOff>53975</xdr:colOff>
      <xdr:row>35</xdr:row>
      <xdr:rowOff>166370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5097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87630</xdr:rowOff>
    </xdr:from>
    <xdr:to>
      <xdr:col>82</xdr:col>
      <xdr:colOff>158750</xdr:colOff>
      <xdr:row>37</xdr:row>
      <xdr:rowOff>17780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259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59707</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231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104775</xdr:rowOff>
    </xdr:from>
    <xdr:to>
      <xdr:col>78</xdr:col>
      <xdr:colOff>120650</xdr:colOff>
      <xdr:row>35</xdr:row>
      <xdr:rowOff>34925</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5934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45102</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57029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41910</xdr:rowOff>
    </xdr:from>
    <xdr:to>
      <xdr:col>74</xdr:col>
      <xdr:colOff>31750</xdr:colOff>
      <xdr:row>36</xdr:row>
      <xdr:rowOff>143510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214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128287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300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7620</xdr:rowOff>
    </xdr:from>
    <xdr:to>
      <xdr:col>69</xdr:col>
      <xdr:colOff>142875</xdr:colOff>
      <xdr:row>36</xdr:row>
      <xdr:rowOff>109220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93997</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26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41910</xdr:rowOff>
    </xdr:from>
    <xdr:to>
      <xdr:col>65</xdr:col>
      <xdr:colOff>53975</xdr:colOff>
      <xdr:row>36</xdr:row>
      <xdr:rowOff>143510</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214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128287</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300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一般単独事業債の減など公債費は減少しており、昨年度より</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減となった。</a:t>
          </a:r>
          <a:endParaRPr lang="ja-JP" altLang="ja-JP" sz="1400">
            <a:effectLst/>
          </a:endParaRPr>
        </a:p>
        <a:p>
          <a:r>
            <a:rPr kumimoji="1" lang="ja-JP" altLang="ja-JP" sz="1100">
              <a:solidFill>
                <a:schemeClr val="dk1"/>
              </a:solidFill>
              <a:effectLst/>
              <a:latin typeface="+mn-lt"/>
              <a:ea typeface="+mn-ea"/>
              <a:cs typeface="+mn-cs"/>
            </a:rPr>
            <a:t>類似団体平均及び全国平均は下回っているが、事業内容等の精査を行い、起債に大きく依存することのないよう、より健全な財政運営に努める。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a:extLst>
            <a:ext uri="{FF2B5EF4-FFF2-40B4-BE49-F238E27FC236}">
              <a16:creationId xmlns:a16="http://schemas.microsoft.com/office/drawing/2014/main" id="{00000000-0008-0000-0400-00006D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81</xdr:row>
      <xdr:rowOff>39370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4826000" y="125095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11447</xdr:rowOff>
    </xdr:from>
    <xdr:ext cx="762000" cy="259045"/>
    <xdr:sp macro="" textlink="">
      <xdr:nvSpPr>
        <xdr:cNvPr id="367" name="公債費最小値テキスト">
          <a:extLst>
            <a:ext uri="{FF2B5EF4-FFF2-40B4-BE49-F238E27FC236}">
              <a16:creationId xmlns:a16="http://schemas.microsoft.com/office/drawing/2014/main" id="{00000000-0008-0000-0400-00006F010000}"/>
            </a:ext>
          </a:extLst>
        </xdr:cNvPr>
        <xdr:cNvSpPr txBox="1"/>
      </xdr:nvSpPr>
      <xdr:spPr>
        <a:xfrm>
          <a:off x="4914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39370</xdr:rowOff>
    </xdr:from>
    <xdr:to>
      <xdr:col>24</xdr:col>
      <xdr:colOff>114300</xdr:colOff>
      <xdr:row>81</xdr:row>
      <xdr:rowOff>39370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9" name="公債費最大値テキスト">
          <a:extLst>
            <a:ext uri="{FF2B5EF4-FFF2-40B4-BE49-F238E27FC236}">
              <a16:creationId xmlns:a16="http://schemas.microsoft.com/office/drawing/2014/main" id="{00000000-0008-0000-0400-000071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16511</xdr:rowOff>
    </xdr:from>
    <xdr:to>
      <xdr:col>24</xdr:col>
      <xdr:colOff>25400</xdr:colOff>
      <xdr:row>76</xdr:row>
      <xdr:rowOff>27939</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987800" y="13046711"/>
          <a:ext cx="8382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86377</xdr:rowOff>
    </xdr:from>
    <xdr:ext cx="762000" cy="259045"/>
    <xdr:sp macro="" textlink="">
      <xdr:nvSpPr>
        <xdr:cNvPr id="372" name="公債費平均値テキスト">
          <a:extLst>
            <a:ext uri="{FF2B5EF4-FFF2-40B4-BE49-F238E27FC236}">
              <a16:creationId xmlns:a16="http://schemas.microsoft.com/office/drawing/2014/main" id="{00000000-0008-0000-0400-000074010000}"/>
            </a:ext>
          </a:extLst>
        </xdr:cNvPr>
        <xdr:cNvSpPr txBox="1"/>
      </xdr:nvSpPr>
      <xdr:spPr>
        <a:xfrm>
          <a:off x="4914900" y="13116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27939</xdr:rowOff>
    </xdr:from>
    <xdr:to>
      <xdr:col>19</xdr:col>
      <xdr:colOff>187325</xdr:colOff>
      <xdr:row>76</xdr:row>
      <xdr:rowOff>88900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3098800" y="13058139"/>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129539</xdr:rowOff>
    </xdr:from>
    <xdr:to>
      <xdr:col>20</xdr:col>
      <xdr:colOff>38100</xdr:colOff>
      <xdr:row>77</xdr:row>
      <xdr:rowOff>59689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937000" y="13159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44466</xdr:rowOff>
    </xdr:from>
    <xdr:ext cx="7366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606800" y="13246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62230</xdr:rowOff>
    </xdr:from>
    <xdr:to>
      <xdr:col>15</xdr:col>
      <xdr:colOff>98425</xdr:colOff>
      <xdr:row>76</xdr:row>
      <xdr:rowOff>88900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2209800" y="1309243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163830</xdr:rowOff>
    </xdr:from>
    <xdr:to>
      <xdr:col>15</xdr:col>
      <xdr:colOff>149225</xdr:colOff>
      <xdr:row>77</xdr:row>
      <xdr:rowOff>93980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30480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78757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717800" y="13280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62230</xdr:rowOff>
    </xdr:from>
    <xdr:to>
      <xdr:col>11</xdr:col>
      <xdr:colOff>9525</xdr:colOff>
      <xdr:row>76</xdr:row>
      <xdr:rowOff>81280</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flipV="1">
          <a:off x="1320800" y="1309243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118111</xdr:rowOff>
    </xdr:from>
    <xdr:to>
      <xdr:col>11</xdr:col>
      <xdr:colOff>60325</xdr:colOff>
      <xdr:row>77</xdr:row>
      <xdr:rowOff>48261</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2159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33038</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828800" y="13234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55897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939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137160</xdr:rowOff>
    </xdr:from>
    <xdr:to>
      <xdr:col>24</xdr:col>
      <xdr:colOff>76200</xdr:colOff>
      <xdr:row>76</xdr:row>
      <xdr:rowOff>67311</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4775200" y="1299591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153687</xdr:rowOff>
    </xdr:from>
    <xdr:ext cx="762000" cy="259045"/>
    <xdr:sp macro="" textlink="">
      <xdr:nvSpPr>
        <xdr:cNvPr id="391" name="公債費該当値テキスト">
          <a:extLst>
            <a:ext uri="{FF2B5EF4-FFF2-40B4-BE49-F238E27FC236}">
              <a16:creationId xmlns:a16="http://schemas.microsoft.com/office/drawing/2014/main" id="{00000000-0008-0000-0400-000087010000}"/>
            </a:ext>
          </a:extLst>
        </xdr:cNvPr>
        <xdr:cNvSpPr txBox="1"/>
      </xdr:nvSpPr>
      <xdr:spPr>
        <a:xfrm>
          <a:off x="49149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148589</xdr:rowOff>
    </xdr:from>
    <xdr:to>
      <xdr:col>20</xdr:col>
      <xdr:colOff>38100</xdr:colOff>
      <xdr:row>76</xdr:row>
      <xdr:rowOff>78739</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937000" y="13007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88917</xdr:rowOff>
    </xdr:from>
    <xdr:ext cx="7366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606800" y="1277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38100</xdr:rowOff>
    </xdr:from>
    <xdr:to>
      <xdr:col>15</xdr:col>
      <xdr:colOff>149225</xdr:colOff>
      <xdr:row>76</xdr:row>
      <xdr:rowOff>139700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048000" y="1306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149877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2717800" y="1283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11430</xdr:rowOff>
    </xdr:from>
    <xdr:to>
      <xdr:col>11</xdr:col>
      <xdr:colOff>60325</xdr:colOff>
      <xdr:row>76</xdr:row>
      <xdr:rowOff>113030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2159000" y="1304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123207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828800" y="12810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30480</xdr:rowOff>
    </xdr:from>
    <xdr:to>
      <xdr:col>6</xdr:col>
      <xdr:colOff>171450</xdr:colOff>
      <xdr:row>76</xdr:row>
      <xdr:rowOff>132080</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1270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142257</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9398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昨年度より</a:t>
          </a:r>
          <a:r>
            <a:rPr kumimoji="1" lang="en-US" altLang="ja-JP" sz="1100">
              <a:solidFill>
                <a:schemeClr val="dk1"/>
              </a:solidFill>
              <a:effectLst/>
              <a:latin typeface="+mn-lt"/>
              <a:ea typeface="+mn-ea"/>
              <a:cs typeface="+mn-cs"/>
            </a:rPr>
            <a:t>4.8</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となっており、類似団体平均</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全国平均</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三重県平均</a:t>
          </a:r>
          <a:r>
            <a:rPr kumimoji="1" lang="ja-JP" altLang="en-US" sz="1100">
              <a:solidFill>
                <a:schemeClr val="dk1"/>
              </a:solidFill>
              <a:effectLst/>
              <a:latin typeface="+mn-lt"/>
              <a:ea typeface="+mn-ea"/>
              <a:cs typeface="+mn-cs"/>
            </a:rPr>
            <a:t>いずれも上回っている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特に物件費等（</a:t>
          </a:r>
          <a:r>
            <a:rPr kumimoji="1" lang="en-US" altLang="ja-JP" sz="1100">
              <a:solidFill>
                <a:schemeClr val="dk1"/>
              </a:solidFill>
              <a:effectLst/>
              <a:latin typeface="+mn-lt"/>
              <a:ea typeface="+mn-ea"/>
              <a:cs typeface="+mn-cs"/>
            </a:rPr>
            <a:t>16.3%</a:t>
          </a:r>
          <a:r>
            <a:rPr kumimoji="1" lang="ja-JP" altLang="ja-JP" sz="1100">
              <a:solidFill>
                <a:schemeClr val="dk1"/>
              </a:solidFill>
              <a:effectLst/>
              <a:latin typeface="+mn-lt"/>
              <a:ea typeface="+mn-ea"/>
              <a:cs typeface="+mn-cs"/>
            </a:rPr>
            <a:t>）の割合が高く、財政の硬直化が進んでいる。</a:t>
          </a:r>
          <a:endParaRPr lang="ja-JP" altLang="ja-JP" sz="1400">
            <a:effectLst/>
          </a:endParaRPr>
        </a:p>
        <a:p>
          <a:r>
            <a:rPr kumimoji="1" lang="ja-JP" altLang="ja-JP" sz="1100">
              <a:solidFill>
                <a:schemeClr val="dk1"/>
              </a:solidFill>
              <a:effectLst/>
              <a:latin typeface="+mn-lt"/>
              <a:ea typeface="+mn-ea"/>
              <a:cs typeface="+mn-cs"/>
            </a:rPr>
            <a:t>今後は、行政コストの削減や財源の確保、事業・施策の見直しなどを図り、持続可能な財政運営を行う必要がある。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id="{00000000-0008-0000-0400-0000AA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12700</xdr:rowOff>
    </xdr:from>
    <xdr:to>
      <xdr:col>82</xdr:col>
      <xdr:colOff>107950</xdr:colOff>
      <xdr:row>80</xdr:row>
      <xdr:rowOff>119380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6510000" y="12700000"/>
          <a:ext cx="0" cy="1135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91457</xdr:rowOff>
    </xdr:from>
    <xdr:ext cx="762000" cy="259045"/>
    <xdr:sp macro="" textlink="">
      <xdr:nvSpPr>
        <xdr:cNvPr id="428" name="公債費以外最小値テキスト">
          <a:extLst>
            <a:ext uri="{FF2B5EF4-FFF2-40B4-BE49-F238E27FC236}">
              <a16:creationId xmlns:a16="http://schemas.microsoft.com/office/drawing/2014/main" id="{00000000-0008-0000-0400-0000AC010000}"/>
            </a:ext>
          </a:extLst>
        </xdr:cNvPr>
        <xdr:cNvSpPr txBox="1"/>
      </xdr:nvSpPr>
      <xdr:spPr>
        <a:xfrm>
          <a:off x="16598900" y="13807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119380</xdr:rowOff>
    </xdr:from>
    <xdr:to>
      <xdr:col>82</xdr:col>
      <xdr:colOff>196850</xdr:colOff>
      <xdr:row>80</xdr:row>
      <xdr:rowOff>119380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3835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99077</xdr:rowOff>
    </xdr:from>
    <xdr:ext cx="762000" cy="259045"/>
    <xdr:sp macro="" textlink="">
      <xdr:nvSpPr>
        <xdr:cNvPr id="430" name="公債費以外最大値テキスト">
          <a:extLst>
            <a:ext uri="{FF2B5EF4-FFF2-40B4-BE49-F238E27FC236}">
              <a16:creationId xmlns:a16="http://schemas.microsoft.com/office/drawing/2014/main" id="{00000000-0008-0000-0400-0000AE010000}"/>
            </a:ext>
          </a:extLst>
        </xdr:cNvPr>
        <xdr:cNvSpPr txBox="1"/>
      </xdr:nvSpPr>
      <xdr:spPr>
        <a:xfrm>
          <a:off x="16598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12700</xdr:rowOff>
    </xdr:from>
    <xdr:to>
      <xdr:col>82</xdr:col>
      <xdr:colOff>196850</xdr:colOff>
      <xdr:row>74</xdr:row>
      <xdr:rowOff>12700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6421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66039</xdr:rowOff>
    </xdr:from>
    <xdr:to>
      <xdr:col>82</xdr:col>
      <xdr:colOff>107950</xdr:colOff>
      <xdr:row>79</xdr:row>
      <xdr:rowOff>77470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5671800" y="13439139"/>
          <a:ext cx="838200" cy="182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50816</xdr:rowOff>
    </xdr:from>
    <xdr:ext cx="762000" cy="259045"/>
    <xdr:sp macro="" textlink="">
      <xdr:nvSpPr>
        <xdr:cNvPr id="433" name="公債費以外平均値テキスト">
          <a:extLst>
            <a:ext uri="{FF2B5EF4-FFF2-40B4-BE49-F238E27FC236}">
              <a16:creationId xmlns:a16="http://schemas.microsoft.com/office/drawing/2014/main" id="{00000000-0008-0000-0400-0000B1010000}"/>
            </a:ext>
          </a:extLst>
        </xdr:cNvPr>
        <xdr:cNvSpPr txBox="1"/>
      </xdr:nvSpPr>
      <xdr:spPr>
        <a:xfrm>
          <a:off x="16598900" y="130810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34289</xdr:rowOff>
    </xdr:from>
    <xdr:to>
      <xdr:col>82</xdr:col>
      <xdr:colOff>158750</xdr:colOff>
      <xdr:row>77</xdr:row>
      <xdr:rowOff>135889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64592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66039</xdr:rowOff>
    </xdr:from>
    <xdr:to>
      <xdr:col>78</xdr:col>
      <xdr:colOff>69850</xdr:colOff>
      <xdr:row>79</xdr:row>
      <xdr:rowOff>58420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4782800" y="13439139"/>
          <a:ext cx="889000" cy="163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137161</xdr:rowOff>
    </xdr:from>
    <xdr:to>
      <xdr:col>78</xdr:col>
      <xdr:colOff>120650</xdr:colOff>
      <xdr:row>77</xdr:row>
      <xdr:rowOff>67311</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5621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77487</xdr:rowOff>
    </xdr:from>
    <xdr:ext cx="7366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5290800" y="12936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134620</xdr:rowOff>
    </xdr:from>
    <xdr:to>
      <xdr:col>73</xdr:col>
      <xdr:colOff>180975</xdr:colOff>
      <xdr:row>79</xdr:row>
      <xdr:rowOff>58420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3893800" y="1350772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91439</xdr:rowOff>
    </xdr:from>
    <xdr:to>
      <xdr:col>74</xdr:col>
      <xdr:colOff>31750</xdr:colOff>
      <xdr:row>77</xdr:row>
      <xdr:rowOff>21589</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4732000" y="13121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31767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401800" y="1289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134620</xdr:rowOff>
    </xdr:from>
    <xdr:to>
      <xdr:col>69</xdr:col>
      <xdr:colOff>92075</xdr:colOff>
      <xdr:row>79</xdr:row>
      <xdr:rowOff>85089</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flipV="1">
          <a:off x="13004800" y="13507720"/>
          <a:ext cx="889000" cy="121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15239</xdr:rowOff>
    </xdr:from>
    <xdr:to>
      <xdr:col>69</xdr:col>
      <xdr:colOff>142875</xdr:colOff>
      <xdr:row>76</xdr:row>
      <xdr:rowOff>116839</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3843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127017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133350</xdr:rowOff>
    </xdr:from>
    <xdr:to>
      <xdr:col>65</xdr:col>
      <xdr:colOff>53975</xdr:colOff>
      <xdr:row>77</xdr:row>
      <xdr:rowOff>63500</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2954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73677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293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26670</xdr:rowOff>
    </xdr:from>
    <xdr:to>
      <xdr:col>82</xdr:col>
      <xdr:colOff>158750</xdr:colOff>
      <xdr:row>79</xdr:row>
      <xdr:rowOff>128270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6459200" y="1357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170197</xdr:rowOff>
    </xdr:from>
    <xdr:ext cx="762000" cy="259045"/>
    <xdr:sp macro="" textlink="">
      <xdr:nvSpPr>
        <xdr:cNvPr id="452" name="公債費以外該当値テキスト">
          <a:extLst>
            <a:ext uri="{FF2B5EF4-FFF2-40B4-BE49-F238E27FC236}">
              <a16:creationId xmlns:a16="http://schemas.microsoft.com/office/drawing/2014/main" id="{00000000-0008-0000-0400-0000C4010000}"/>
            </a:ext>
          </a:extLst>
        </xdr:cNvPr>
        <xdr:cNvSpPr txBox="1"/>
      </xdr:nvSpPr>
      <xdr:spPr>
        <a:xfrm>
          <a:off x="16598900" y="13543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15239</xdr:rowOff>
    </xdr:from>
    <xdr:to>
      <xdr:col>78</xdr:col>
      <xdr:colOff>120650</xdr:colOff>
      <xdr:row>78</xdr:row>
      <xdr:rowOff>116839</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5621000" y="13388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101616</xdr:rowOff>
    </xdr:from>
    <xdr:ext cx="7366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5290800" y="13474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79</xdr:row>
      <xdr:rowOff>7620</xdr:rowOff>
    </xdr:from>
    <xdr:to>
      <xdr:col>74</xdr:col>
      <xdr:colOff>31750</xdr:colOff>
      <xdr:row>79</xdr:row>
      <xdr:rowOff>109220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4732000" y="13552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93997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4401800" y="13638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83820</xdr:rowOff>
    </xdr:from>
    <xdr:to>
      <xdr:col>69</xdr:col>
      <xdr:colOff>142875</xdr:colOff>
      <xdr:row>79</xdr:row>
      <xdr:rowOff>13970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3843000" y="1345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170197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3512800" y="13543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34289</xdr:rowOff>
    </xdr:from>
    <xdr:to>
      <xdr:col>65</xdr:col>
      <xdr:colOff>53975</xdr:colOff>
      <xdr:row>79</xdr:row>
      <xdr:rowOff>135889</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2954000" y="13578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120666</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2623800" y="13665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三重県御浜町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8785</xdr:rowOff>
    </xdr:from>
    <xdr:to>
      <xdr:col>29</xdr:col>
      <xdr:colOff>127000</xdr:colOff>
      <xdr:row>19</xdr:row>
      <xdr:rowOff>121814</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113810"/>
          <a:ext cx="0" cy="131317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93891</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399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121814</xdr:rowOff>
    </xdr:from>
    <xdr:to>
      <xdr:col>30</xdr:col>
      <xdr:colOff>25400</xdr:colOff>
      <xdr:row>19</xdr:row>
      <xdr:rowOff>121814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269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95162</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85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8785</xdr:rowOff>
    </xdr:from>
    <xdr:to>
      <xdr:col>30</xdr:col>
      <xdr:colOff>25400</xdr:colOff>
      <xdr:row>12</xdr:row>
      <xdr:rowOff>8785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1138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23187</xdr:rowOff>
    </xdr:from>
    <xdr:to>
      <xdr:col>29</xdr:col>
      <xdr:colOff>127000</xdr:colOff>
      <xdr:row>18</xdr:row>
      <xdr:rowOff>68701</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3156912"/>
          <a:ext cx="647700" cy="455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95034</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714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78507</xdr:rowOff>
    </xdr:from>
    <xdr:to>
      <xdr:col>29</xdr:col>
      <xdr:colOff>177800</xdr:colOff>
      <xdr:row>17</xdr:row>
      <xdr:rowOff>8657</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869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68701</xdr:rowOff>
    </xdr:from>
    <xdr:to>
      <xdr:col>26</xdr:col>
      <xdr:colOff>50800</xdr:colOff>
      <xdr:row>18</xdr:row>
      <xdr:rowOff>78997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3202426"/>
          <a:ext cx="698500" cy="102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159633</xdr:rowOff>
    </xdr:from>
    <xdr:to>
      <xdr:col>26</xdr:col>
      <xdr:colOff>101600</xdr:colOff>
      <xdr:row>17</xdr:row>
      <xdr:rowOff>89783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9504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99960</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27193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78997</xdr:rowOff>
    </xdr:from>
    <xdr:to>
      <xdr:col>22</xdr:col>
      <xdr:colOff>114300</xdr:colOff>
      <xdr:row>18</xdr:row>
      <xdr:rowOff>96782</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3212722"/>
          <a:ext cx="698500" cy="177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30789</xdr:rowOff>
    </xdr:from>
    <xdr:to>
      <xdr:col>22</xdr:col>
      <xdr:colOff>165100</xdr:colOff>
      <xdr:row>17</xdr:row>
      <xdr:rowOff>132389</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29930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142566</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2761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96782</xdr:rowOff>
    </xdr:from>
    <xdr:to>
      <xdr:col>18</xdr:col>
      <xdr:colOff>177800</xdr:colOff>
      <xdr:row>18</xdr:row>
      <xdr:rowOff>115308</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3230507"/>
          <a:ext cx="698500" cy="185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55355</xdr:rowOff>
    </xdr:from>
    <xdr:to>
      <xdr:col>19</xdr:col>
      <xdr:colOff>38100</xdr:colOff>
      <xdr:row>17</xdr:row>
      <xdr:rowOff>156955</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0176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167132</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2786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81159</xdr:rowOff>
    </xdr:from>
    <xdr:to>
      <xdr:col>15</xdr:col>
      <xdr:colOff>101600</xdr:colOff>
      <xdr:row>18</xdr:row>
      <xdr:rowOff>11309</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043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21486</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281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143837</xdr:rowOff>
    </xdr:from>
    <xdr:to>
      <xdr:col>29</xdr:col>
      <xdr:colOff>177800</xdr:colOff>
      <xdr:row>18</xdr:row>
      <xdr:rowOff>73987</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31061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115914</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3078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17901</xdr:rowOff>
    </xdr:from>
    <xdr:to>
      <xdr:col>26</xdr:col>
      <xdr:colOff>101600</xdr:colOff>
      <xdr:row>18</xdr:row>
      <xdr:rowOff>119501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31516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104278</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32380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28197</xdr:rowOff>
    </xdr:from>
    <xdr:to>
      <xdr:col>22</xdr:col>
      <xdr:colOff>165100</xdr:colOff>
      <xdr:row>18</xdr:row>
      <xdr:rowOff>129797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31619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114574</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3248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45982</xdr:rowOff>
    </xdr:from>
    <xdr:to>
      <xdr:col>19</xdr:col>
      <xdr:colOff>38100</xdr:colOff>
      <xdr:row>18</xdr:row>
      <xdr:rowOff>147582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31797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132359</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3266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64508</xdr:rowOff>
    </xdr:from>
    <xdr:to>
      <xdr:col>15</xdr:col>
      <xdr:colOff>101600</xdr:colOff>
      <xdr:row>18</xdr:row>
      <xdr:rowOff>166108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1982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150885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3284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295459</xdr:rowOff>
    </xdr:from>
    <xdr:to>
      <xdr:col>29</xdr:col>
      <xdr:colOff>127000</xdr:colOff>
      <xdr:row>38</xdr:row>
      <xdr:rowOff>168719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220009"/>
          <a:ext cx="0" cy="141631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140796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608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168719</xdr:rowOff>
    </xdr:from>
    <xdr:to>
      <xdr:col>30</xdr:col>
      <xdr:colOff>25400</xdr:colOff>
      <xdr:row>38</xdr:row>
      <xdr:rowOff>168719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6363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38936</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63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295459</xdr:rowOff>
    </xdr:from>
    <xdr:to>
      <xdr:col>30</xdr:col>
      <xdr:colOff>25400</xdr:colOff>
      <xdr:row>33</xdr:row>
      <xdr:rowOff>295459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22000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158890</xdr:rowOff>
    </xdr:from>
    <xdr:to>
      <xdr:col>29</xdr:col>
      <xdr:colOff>127000</xdr:colOff>
      <xdr:row>37</xdr:row>
      <xdr:rowOff>202724</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7283590"/>
          <a:ext cx="647700" cy="438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173214</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7835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328137</xdr:rowOff>
    </xdr:from>
    <xdr:to>
      <xdr:col>29</xdr:col>
      <xdr:colOff>177800</xdr:colOff>
      <xdr:row>36</xdr:row>
      <xdr:rowOff>86837</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9384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105207</xdr:rowOff>
    </xdr:from>
    <xdr:to>
      <xdr:col>26</xdr:col>
      <xdr:colOff>50800</xdr:colOff>
      <xdr:row>37</xdr:row>
      <xdr:rowOff>202724</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7229907"/>
          <a:ext cx="698500" cy="975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332327</xdr:rowOff>
    </xdr:from>
    <xdr:to>
      <xdr:col>26</xdr:col>
      <xdr:colOff>101600</xdr:colOff>
      <xdr:row>36</xdr:row>
      <xdr:rowOff>91027</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942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101204</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711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105207</xdr:rowOff>
    </xdr:from>
    <xdr:to>
      <xdr:col>22</xdr:col>
      <xdr:colOff>114300</xdr:colOff>
      <xdr:row>37</xdr:row>
      <xdr:rowOff>227699</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7229907"/>
          <a:ext cx="698500" cy="1224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3010</xdr:rowOff>
    </xdr:from>
    <xdr:to>
      <xdr:col>22</xdr:col>
      <xdr:colOff>165100</xdr:colOff>
      <xdr:row>36</xdr:row>
      <xdr:rowOff>104610</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9562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114787</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725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227699</xdr:rowOff>
    </xdr:from>
    <xdr:to>
      <xdr:col>18</xdr:col>
      <xdr:colOff>177800</xdr:colOff>
      <xdr:row>37</xdr:row>
      <xdr:rowOff>244786</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7352399"/>
          <a:ext cx="698500" cy="170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74733</xdr:rowOff>
    </xdr:from>
    <xdr:to>
      <xdr:col>19</xdr:col>
      <xdr:colOff>38100</xdr:colOff>
      <xdr:row>37</xdr:row>
      <xdr:rowOff>4883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279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186510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796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3353</xdr:rowOff>
    </xdr:from>
    <xdr:to>
      <xdr:col>15</xdr:col>
      <xdr:colOff>101600</xdr:colOff>
      <xdr:row>37</xdr:row>
      <xdr:rowOff>104953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1280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286580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896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108090</xdr:rowOff>
    </xdr:from>
    <xdr:to>
      <xdr:col>29</xdr:col>
      <xdr:colOff>177800</xdr:colOff>
      <xdr:row>37</xdr:row>
      <xdr:rowOff>209690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72327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80167</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7204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151924</xdr:rowOff>
    </xdr:from>
    <xdr:to>
      <xdr:col>26</xdr:col>
      <xdr:colOff>101600</xdr:colOff>
      <xdr:row>37</xdr:row>
      <xdr:rowOff>253524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72766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238301</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363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54407</xdr:rowOff>
    </xdr:from>
    <xdr:to>
      <xdr:col>22</xdr:col>
      <xdr:colOff>165100</xdr:colOff>
      <xdr:row>37</xdr:row>
      <xdr:rowOff>156007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1791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140784</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265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176899</xdr:rowOff>
    </xdr:from>
    <xdr:to>
      <xdr:col>19</xdr:col>
      <xdr:colOff>38100</xdr:colOff>
      <xdr:row>37</xdr:row>
      <xdr:rowOff>278499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3015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263276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387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193986</xdr:rowOff>
    </xdr:from>
    <xdr:to>
      <xdr:col>15</xdr:col>
      <xdr:colOff>101600</xdr:colOff>
      <xdr:row>37</xdr:row>
      <xdr:rowOff>295586</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3186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280363</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40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三重県御浜町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7,809
7,752
88.13
6,041,809
5,713,326
197,376
3,581,615
3,157,961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91223</xdr:rowOff>
    </xdr:from>
    <xdr:to>
      <xdr:col>24</xdr:col>
      <xdr:colOff>62865</xdr:colOff>
      <xdr:row>38</xdr:row>
      <xdr:rowOff>164667</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577623"/>
          <a:ext cx="1270" cy="110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168494</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83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164667</xdr:rowOff>
    </xdr:from>
    <xdr:to>
      <xdr:col>24</xdr:col>
      <xdr:colOff>152400</xdr:colOff>
      <xdr:row>38</xdr:row>
      <xdr:rowOff>164667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7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37900</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352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91223</xdr:rowOff>
    </xdr:from>
    <xdr:to>
      <xdr:col>24</xdr:col>
      <xdr:colOff>152400</xdr:colOff>
      <xdr:row>32</xdr:row>
      <xdr:rowOff>91223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577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23361</xdr:rowOff>
    </xdr:from>
    <xdr:to>
      <xdr:col>24</xdr:col>
      <xdr:colOff>63500</xdr:colOff>
      <xdr:row>37</xdr:row>
      <xdr:rowOff>71865</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367011"/>
          <a:ext cx="838200" cy="48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60228</xdr:rowOff>
    </xdr:from>
    <xdr:ext cx="599010"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060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37351</xdr:rowOff>
    </xdr:from>
    <xdr:to>
      <xdr:col>24</xdr:col>
      <xdr:colOff>114300</xdr:colOff>
      <xdr:row>36</xdr:row>
      <xdr:rowOff>138951</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20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71865</xdr:rowOff>
    </xdr:from>
    <xdr:to>
      <xdr:col>19</xdr:col>
      <xdr:colOff>177800</xdr:colOff>
      <xdr:row>37</xdr:row>
      <xdr:rowOff>84699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415515"/>
          <a:ext cx="889000" cy="12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107174</xdr:rowOff>
    </xdr:from>
    <xdr:to>
      <xdr:col>20</xdr:col>
      <xdr:colOff>38100</xdr:colOff>
      <xdr:row>37</xdr:row>
      <xdr:rowOff>37324</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279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53851</xdr:rowOff>
    </xdr:from>
    <xdr:ext cx="599010"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97795" y="6054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84699</xdr:rowOff>
    </xdr:from>
    <xdr:to>
      <xdr:col>15</xdr:col>
      <xdr:colOff>50800</xdr:colOff>
      <xdr:row>37</xdr:row>
      <xdr:rowOff>102754</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428349"/>
          <a:ext cx="889000" cy="18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125485</xdr:rowOff>
    </xdr:from>
    <xdr:to>
      <xdr:col>15</xdr:col>
      <xdr:colOff>101600</xdr:colOff>
      <xdr:row>37</xdr:row>
      <xdr:rowOff>55635</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29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72162</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795" y="6072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102754</xdr:rowOff>
    </xdr:from>
    <xdr:to>
      <xdr:col>10</xdr:col>
      <xdr:colOff>114300</xdr:colOff>
      <xdr:row>37</xdr:row>
      <xdr:rowOff>125083</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446404"/>
          <a:ext cx="889000" cy="22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140243</xdr:rowOff>
    </xdr:from>
    <xdr:to>
      <xdr:col>10</xdr:col>
      <xdr:colOff>165100</xdr:colOff>
      <xdr:row>37</xdr:row>
      <xdr:rowOff>70393</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31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86920</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795" y="6087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4021</xdr:rowOff>
    </xdr:from>
    <xdr:to>
      <xdr:col>6</xdr:col>
      <xdr:colOff>38100</xdr:colOff>
      <xdr:row>37</xdr:row>
      <xdr:rowOff>105621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347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122148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795" y="6122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144011</xdr:rowOff>
    </xdr:from>
    <xdr:to>
      <xdr:col>24</xdr:col>
      <xdr:colOff>114300</xdr:colOff>
      <xdr:row>37</xdr:row>
      <xdr:rowOff>74161</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31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122438</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294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21065</xdr:rowOff>
    </xdr:from>
    <xdr:to>
      <xdr:col>20</xdr:col>
      <xdr:colOff>38100</xdr:colOff>
      <xdr:row>37</xdr:row>
      <xdr:rowOff>122665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364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113792</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97795" y="6457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33899</xdr:rowOff>
    </xdr:from>
    <xdr:to>
      <xdr:col>15</xdr:col>
      <xdr:colOff>101600</xdr:colOff>
      <xdr:row>37</xdr:row>
      <xdr:rowOff>135499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377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126626</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795" y="6470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51954</xdr:rowOff>
    </xdr:from>
    <xdr:to>
      <xdr:col>10</xdr:col>
      <xdr:colOff>165100</xdr:colOff>
      <xdr:row>37</xdr:row>
      <xdr:rowOff>153554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395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144680</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9795" y="6488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74283</xdr:rowOff>
    </xdr:from>
    <xdr:to>
      <xdr:col>6</xdr:col>
      <xdr:colOff>38100</xdr:colOff>
      <xdr:row>38</xdr:row>
      <xdr:rowOff>4434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41793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167010</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30795" y="6510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73677</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1001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166252</xdr:rowOff>
    </xdr:from>
    <xdr:to>
      <xdr:col>24</xdr:col>
      <xdr:colOff>62865</xdr:colOff>
      <xdr:row>59</xdr:row>
      <xdr:rowOff>49334</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567302"/>
          <a:ext cx="1270" cy="1597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53161</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6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49334</xdr:rowOff>
    </xdr:from>
    <xdr:to>
      <xdr:col>24</xdr:col>
      <xdr:colOff>152400</xdr:colOff>
      <xdr:row>59</xdr:row>
      <xdr:rowOff>49334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64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112929</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42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166252</xdr:rowOff>
    </xdr:from>
    <xdr:to>
      <xdr:col>24</xdr:col>
      <xdr:colOff>152400</xdr:colOff>
      <xdr:row>49</xdr:row>
      <xdr:rowOff>166252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56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141967</xdr:rowOff>
    </xdr:from>
    <xdr:to>
      <xdr:col>24</xdr:col>
      <xdr:colOff>63500</xdr:colOff>
      <xdr:row>59</xdr:row>
      <xdr:rowOff>6114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10086067"/>
          <a:ext cx="838200" cy="35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29889</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6310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7012</xdr:rowOff>
    </xdr:from>
    <xdr:to>
      <xdr:col>24</xdr:col>
      <xdr:colOff>114300</xdr:colOff>
      <xdr:row>57</xdr:row>
      <xdr:rowOff>108612</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79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6114</xdr:rowOff>
    </xdr:from>
    <xdr:to>
      <xdr:col>19</xdr:col>
      <xdr:colOff>177800</xdr:colOff>
      <xdr:row>59</xdr:row>
      <xdr:rowOff>68225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908300" y="10121664"/>
          <a:ext cx="889000" cy="62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47569</xdr:rowOff>
    </xdr:from>
    <xdr:to>
      <xdr:col>20</xdr:col>
      <xdr:colOff>38100</xdr:colOff>
      <xdr:row>57</xdr:row>
      <xdr:rowOff>149169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165696</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59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59</xdr:row>
      <xdr:rowOff>68225</xdr:rowOff>
    </xdr:from>
    <xdr:to>
      <xdr:col>15</xdr:col>
      <xdr:colOff>50800</xdr:colOff>
      <xdr:row>59</xdr:row>
      <xdr:rowOff>73047</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10183775"/>
          <a:ext cx="889000" cy="4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60641</xdr:rowOff>
    </xdr:from>
    <xdr:to>
      <xdr:col>15</xdr:col>
      <xdr:colOff>101600</xdr:colOff>
      <xdr:row>57</xdr:row>
      <xdr:rowOff>162241</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33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7318</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608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59</xdr:row>
      <xdr:rowOff>64658</xdr:rowOff>
    </xdr:from>
    <xdr:to>
      <xdr:col>10</xdr:col>
      <xdr:colOff>114300</xdr:colOff>
      <xdr:row>59</xdr:row>
      <xdr:rowOff>73047</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1130300" y="10180208"/>
          <a:ext cx="889000" cy="8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83558</xdr:rowOff>
    </xdr:from>
    <xdr:to>
      <xdr:col>10</xdr:col>
      <xdr:colOff>165100</xdr:colOff>
      <xdr:row>58</xdr:row>
      <xdr:rowOff>13708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30235</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19795" y="9631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134418</xdr:rowOff>
    </xdr:from>
    <xdr:to>
      <xdr:col>6</xdr:col>
      <xdr:colOff>38100</xdr:colOff>
      <xdr:row>58</xdr:row>
      <xdr:rowOff>64568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907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81095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30795" y="9682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91167</xdr:rowOff>
    </xdr:from>
    <xdr:to>
      <xdr:col>24</xdr:col>
      <xdr:colOff>114300</xdr:colOff>
      <xdr:row>59</xdr:row>
      <xdr:rowOff>21317</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10035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6094</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950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126764</xdr:rowOff>
    </xdr:from>
    <xdr:to>
      <xdr:col>20</xdr:col>
      <xdr:colOff>38100</xdr:colOff>
      <xdr:row>59</xdr:row>
      <xdr:rowOff>56914</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10070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59</xdr:row>
      <xdr:rowOff>48041</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10163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59</xdr:row>
      <xdr:rowOff>17425</xdr:rowOff>
    </xdr:from>
    <xdr:to>
      <xdr:col>15</xdr:col>
      <xdr:colOff>101600</xdr:colOff>
      <xdr:row>59</xdr:row>
      <xdr:rowOff>119025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10132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110152</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1111" y="10225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59</xdr:row>
      <xdr:rowOff>22247</xdr:rowOff>
    </xdr:from>
    <xdr:to>
      <xdr:col>10</xdr:col>
      <xdr:colOff>165100</xdr:colOff>
      <xdr:row>59</xdr:row>
      <xdr:rowOff>123847</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10137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114974</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2111" y="10230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59</xdr:row>
      <xdr:rowOff>13858</xdr:rowOff>
    </xdr:from>
    <xdr:to>
      <xdr:col>6</xdr:col>
      <xdr:colOff>38100</xdr:colOff>
      <xdr:row>59</xdr:row>
      <xdr:rowOff>115458</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10129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106585</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10222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127846</xdr:rowOff>
    </xdr:from>
    <xdr:to>
      <xdr:col>24</xdr:col>
      <xdr:colOff>62865</xdr:colOff>
      <xdr:row>79</xdr:row>
      <xdr:rowOff>98062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129346"/>
          <a:ext cx="1270" cy="1513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101889</xdr:rowOff>
    </xdr:from>
    <xdr:ext cx="313932"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6464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98062</xdr:rowOff>
    </xdr:from>
    <xdr:to>
      <xdr:col>24</xdr:col>
      <xdr:colOff>152400</xdr:colOff>
      <xdr:row>79</xdr:row>
      <xdr:rowOff>98062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642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74523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90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127846</xdr:rowOff>
    </xdr:from>
    <xdr:to>
      <xdr:col>24</xdr:col>
      <xdr:colOff>152400</xdr:colOff>
      <xdr:row>70</xdr:row>
      <xdr:rowOff>127846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129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12240</xdr:rowOff>
    </xdr:from>
    <xdr:to>
      <xdr:col>24</xdr:col>
      <xdr:colOff>63500</xdr:colOff>
      <xdr:row>79</xdr:row>
      <xdr:rowOff>25220</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556790"/>
          <a:ext cx="838200" cy="1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9282</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0394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157855</xdr:rowOff>
    </xdr:from>
    <xdr:to>
      <xdr:col>24</xdr:col>
      <xdr:colOff>114300</xdr:colOff>
      <xdr:row>77</xdr:row>
      <xdr:rowOff>88005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18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18314</xdr:rowOff>
    </xdr:from>
    <xdr:to>
      <xdr:col>19</xdr:col>
      <xdr:colOff>177800</xdr:colOff>
      <xdr:row>79</xdr:row>
      <xdr:rowOff>25220</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562864"/>
          <a:ext cx="889000" cy="6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25676</xdr:rowOff>
    </xdr:from>
    <xdr:to>
      <xdr:col>20</xdr:col>
      <xdr:colOff>38100</xdr:colOff>
      <xdr:row>77</xdr:row>
      <xdr:rowOff>127276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227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143803</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30111" y="13002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12892</xdr:rowOff>
    </xdr:from>
    <xdr:to>
      <xdr:col>15</xdr:col>
      <xdr:colOff>50800</xdr:colOff>
      <xdr:row>79</xdr:row>
      <xdr:rowOff>18314</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557442"/>
          <a:ext cx="889000" cy="5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38264</xdr:rowOff>
    </xdr:from>
    <xdr:to>
      <xdr:col>15</xdr:col>
      <xdr:colOff>101600</xdr:colOff>
      <xdr:row>77</xdr:row>
      <xdr:rowOff>139864</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39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156391</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41111" y="13015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12892</xdr:rowOff>
    </xdr:from>
    <xdr:to>
      <xdr:col>10</xdr:col>
      <xdr:colOff>114300</xdr:colOff>
      <xdr:row>79</xdr:row>
      <xdr:rowOff>38643</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557442"/>
          <a:ext cx="889000" cy="25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57860</xdr:rowOff>
    </xdr:from>
    <xdr:to>
      <xdr:col>10</xdr:col>
      <xdr:colOff>165100</xdr:colOff>
      <xdr:row>77</xdr:row>
      <xdr:rowOff>159460</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5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4537</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52111" y="13034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95659</xdr:rowOff>
    </xdr:from>
    <xdr:to>
      <xdr:col>6</xdr:col>
      <xdr:colOff>38100</xdr:colOff>
      <xdr:row>78</xdr:row>
      <xdr:rowOff>25809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297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42336</xdr:rowOff>
    </xdr:from>
    <xdr:ext cx="534377"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63111" y="13072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132890</xdr:rowOff>
    </xdr:from>
    <xdr:to>
      <xdr:col>24</xdr:col>
      <xdr:colOff>114300</xdr:colOff>
      <xdr:row>79</xdr:row>
      <xdr:rowOff>63040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505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47817</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420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145870</xdr:rowOff>
    </xdr:from>
    <xdr:to>
      <xdr:col>20</xdr:col>
      <xdr:colOff>38100</xdr:colOff>
      <xdr:row>79</xdr:row>
      <xdr:rowOff>76020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518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67147</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611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138964</xdr:rowOff>
    </xdr:from>
    <xdr:to>
      <xdr:col>15</xdr:col>
      <xdr:colOff>101600</xdr:colOff>
      <xdr:row>79</xdr:row>
      <xdr:rowOff>69114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512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60241</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604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133542</xdr:rowOff>
    </xdr:from>
    <xdr:to>
      <xdr:col>10</xdr:col>
      <xdr:colOff>165100</xdr:colOff>
      <xdr:row>79</xdr:row>
      <xdr:rowOff>63692</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506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54819</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599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159293</xdr:rowOff>
    </xdr:from>
    <xdr:to>
      <xdr:col>6</xdr:col>
      <xdr:colOff>38100</xdr:colOff>
      <xdr:row>79</xdr:row>
      <xdr:rowOff>89443</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532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80570</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625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70791</xdr:rowOff>
    </xdr:from>
    <xdr:to>
      <xdr:col>24</xdr:col>
      <xdr:colOff>62865</xdr:colOff>
      <xdr:row>98</xdr:row>
      <xdr:rowOff>88860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01291"/>
          <a:ext cx="1270" cy="138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92687</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94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88860</xdr:rowOff>
    </xdr:from>
    <xdr:to>
      <xdr:col>24</xdr:col>
      <xdr:colOff>152400</xdr:colOff>
      <xdr:row>98</xdr:row>
      <xdr:rowOff>88860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90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17468</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76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70791</xdr:rowOff>
    </xdr:from>
    <xdr:to>
      <xdr:col>24</xdr:col>
      <xdr:colOff>152400</xdr:colOff>
      <xdr:row>90</xdr:row>
      <xdr:rowOff>70791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01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35925</xdr:rowOff>
    </xdr:from>
    <xdr:to>
      <xdr:col>24</xdr:col>
      <xdr:colOff>63500</xdr:colOff>
      <xdr:row>98</xdr:row>
      <xdr:rowOff>78271</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838025"/>
          <a:ext cx="838200" cy="42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86603</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2029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63726</xdr:rowOff>
    </xdr:from>
    <xdr:to>
      <xdr:col>24</xdr:col>
      <xdr:colOff>114300</xdr:colOff>
      <xdr:row>95</xdr:row>
      <xdr:rowOff>165326</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351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3656</xdr:rowOff>
    </xdr:from>
    <xdr:to>
      <xdr:col>19</xdr:col>
      <xdr:colOff>177800</xdr:colOff>
      <xdr:row>98</xdr:row>
      <xdr:rowOff>78271</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2908300" y="16805756"/>
          <a:ext cx="889000" cy="74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99516</xdr:rowOff>
    </xdr:from>
    <xdr:to>
      <xdr:col>20</xdr:col>
      <xdr:colOff>38100</xdr:colOff>
      <xdr:row>96</xdr:row>
      <xdr:rowOff>29666</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8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46193</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162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14629</xdr:rowOff>
    </xdr:from>
    <xdr:to>
      <xdr:col>15</xdr:col>
      <xdr:colOff>50800</xdr:colOff>
      <xdr:row>98</xdr:row>
      <xdr:rowOff>3656</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645279"/>
          <a:ext cx="889000" cy="160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20284</xdr:rowOff>
    </xdr:from>
    <xdr:to>
      <xdr:col>15</xdr:col>
      <xdr:colOff>101600</xdr:colOff>
      <xdr:row>96</xdr:row>
      <xdr:rowOff>121884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479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138411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254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14629</xdr:rowOff>
    </xdr:from>
    <xdr:to>
      <xdr:col>10</xdr:col>
      <xdr:colOff>114300</xdr:colOff>
      <xdr:row>98</xdr:row>
      <xdr:rowOff>117425</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645279"/>
          <a:ext cx="889000" cy="274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86385</xdr:rowOff>
    </xdr:from>
    <xdr:to>
      <xdr:col>10</xdr:col>
      <xdr:colOff>165100</xdr:colOff>
      <xdr:row>96</xdr:row>
      <xdr:rowOff>16535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37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33062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149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18373</xdr:rowOff>
    </xdr:from>
    <xdr:to>
      <xdr:col>6</xdr:col>
      <xdr:colOff>38100</xdr:colOff>
      <xdr:row>97</xdr:row>
      <xdr:rowOff>119973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64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136500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424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156575</xdr:rowOff>
    </xdr:from>
    <xdr:to>
      <xdr:col>24</xdr:col>
      <xdr:colOff>114300</xdr:colOff>
      <xdr:row>98</xdr:row>
      <xdr:rowOff>86725</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787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71502</xdr:rowOff>
    </xdr:from>
    <xdr:ext cx="534377"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702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27471</xdr:rowOff>
    </xdr:from>
    <xdr:to>
      <xdr:col>20</xdr:col>
      <xdr:colOff>38100</xdr:colOff>
      <xdr:row>98</xdr:row>
      <xdr:rowOff>129071</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829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120198</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922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124306</xdr:rowOff>
    </xdr:from>
    <xdr:to>
      <xdr:col>15</xdr:col>
      <xdr:colOff>101600</xdr:colOff>
      <xdr:row>98</xdr:row>
      <xdr:rowOff>54456</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75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45583</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847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135279</xdr:rowOff>
    </xdr:from>
    <xdr:to>
      <xdr:col>10</xdr:col>
      <xdr:colOff>165100</xdr:colOff>
      <xdr:row>97</xdr:row>
      <xdr:rowOff>65429</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594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56556</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52111" y="16687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66625</xdr:rowOff>
    </xdr:from>
    <xdr:to>
      <xdr:col>6</xdr:col>
      <xdr:colOff>38100</xdr:colOff>
      <xdr:row>98</xdr:row>
      <xdr:rowOff>168225</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868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159352</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961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160815</xdr:rowOff>
    </xdr:from>
    <xdr:to>
      <xdr:col>54</xdr:col>
      <xdr:colOff>189865</xdr:colOff>
      <xdr:row>38</xdr:row>
      <xdr:rowOff>24089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304315"/>
          <a:ext cx="1270" cy="1234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27916</xdr:rowOff>
    </xdr:from>
    <xdr:ext cx="599010"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43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24089</xdr:rowOff>
    </xdr:from>
    <xdr:to>
      <xdr:col>55</xdr:col>
      <xdr:colOff>88900</xdr:colOff>
      <xdr:row>38</xdr:row>
      <xdr:rowOff>24089</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3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107492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79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160815</xdr:rowOff>
    </xdr:from>
    <xdr:to>
      <xdr:col>55</xdr:col>
      <xdr:colOff>88900</xdr:colOff>
      <xdr:row>30</xdr:row>
      <xdr:rowOff>160815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304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130287</xdr:rowOff>
    </xdr:from>
    <xdr:to>
      <xdr:col>55</xdr:col>
      <xdr:colOff>0</xdr:colOff>
      <xdr:row>38</xdr:row>
      <xdr:rowOff>17328</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473937"/>
          <a:ext cx="838200" cy="58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100067</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1008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226,147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77190</xdr:rowOff>
    </xdr:from>
    <xdr:to>
      <xdr:col>55</xdr:col>
      <xdr:colOff>50800</xdr:colOff>
      <xdr:row>37</xdr:row>
      <xdr:rowOff>7340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24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144413</xdr:rowOff>
    </xdr:from>
    <xdr:to>
      <xdr:col>50</xdr:col>
      <xdr:colOff>114300</xdr:colOff>
      <xdr:row>38</xdr:row>
      <xdr:rowOff>17328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488063"/>
          <a:ext cx="889000" cy="44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121150</xdr:rowOff>
    </xdr:from>
    <xdr:to>
      <xdr:col>50</xdr:col>
      <xdr:colOff>165100</xdr:colOff>
      <xdr:row>37</xdr:row>
      <xdr:rowOff>51300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67827</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068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144413</xdr:rowOff>
    </xdr:from>
    <xdr:to>
      <xdr:col>45</xdr:col>
      <xdr:colOff>177800</xdr:colOff>
      <xdr:row>38</xdr:row>
      <xdr:rowOff>14667</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488063"/>
          <a:ext cx="889000" cy="41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141773</xdr:rowOff>
    </xdr:from>
    <xdr:to>
      <xdr:col>46</xdr:col>
      <xdr:colOff>38100</xdr:colOff>
      <xdr:row>37</xdr:row>
      <xdr:rowOff>71923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13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88450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089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151298</xdr:rowOff>
    </xdr:from>
    <xdr:to>
      <xdr:col>41</xdr:col>
      <xdr:colOff>50800</xdr:colOff>
      <xdr:row>38</xdr:row>
      <xdr:rowOff>14667</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323498"/>
          <a:ext cx="889000" cy="206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2621</xdr:rowOff>
    </xdr:from>
    <xdr:to>
      <xdr:col>41</xdr:col>
      <xdr:colOff>101600</xdr:colOff>
      <xdr:row>37</xdr:row>
      <xdr:rowOff>104221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6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120748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121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148479</xdr:rowOff>
    </xdr:from>
    <xdr:to>
      <xdr:col>36</xdr:col>
      <xdr:colOff>165100</xdr:colOff>
      <xdr:row>36</xdr:row>
      <xdr:rowOff>78629</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4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95156</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92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79487</xdr:rowOff>
    </xdr:from>
    <xdr:to>
      <xdr:col>55</xdr:col>
      <xdr:colOff>50800</xdr:colOff>
      <xdr:row>38</xdr:row>
      <xdr:rowOff>9637</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42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165864</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338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137978</xdr:rowOff>
    </xdr:from>
    <xdr:to>
      <xdr:col>50</xdr:col>
      <xdr:colOff>165100</xdr:colOff>
      <xdr:row>38</xdr:row>
      <xdr:rowOff>68128</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481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59255</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574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93613</xdr:rowOff>
    </xdr:from>
    <xdr:to>
      <xdr:col>46</xdr:col>
      <xdr:colOff>38100</xdr:colOff>
      <xdr:row>38</xdr:row>
      <xdr:rowOff>23763</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437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14890</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529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135317</xdr:rowOff>
    </xdr:from>
    <xdr:to>
      <xdr:col>41</xdr:col>
      <xdr:colOff>101600</xdr:colOff>
      <xdr:row>38</xdr:row>
      <xdr:rowOff>65467</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478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56594</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571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100498</xdr:rowOff>
    </xdr:from>
    <xdr:to>
      <xdr:col>36</xdr:col>
      <xdr:colOff>165100</xdr:colOff>
      <xdr:row>37</xdr:row>
      <xdr:rowOff>30648</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272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21775</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365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140446</xdr:rowOff>
    </xdr:from>
    <xdr:to>
      <xdr:col>54</xdr:col>
      <xdr:colOff>189865</xdr:colOff>
      <xdr:row>59</xdr:row>
      <xdr:rowOff>38470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541496"/>
          <a:ext cx="1270" cy="16125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42297</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157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38470</xdr:rowOff>
    </xdr:from>
    <xdr:to>
      <xdr:col>55</xdr:col>
      <xdr:colOff>88900</xdr:colOff>
      <xdr:row>59</xdr:row>
      <xdr:rowOff>38470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154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87123</xdr:rowOff>
    </xdr:from>
    <xdr:ext cx="690189"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3167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140446</xdr:rowOff>
    </xdr:from>
    <xdr:to>
      <xdr:col>55</xdr:col>
      <xdr:colOff>88900</xdr:colOff>
      <xdr:row>49</xdr:row>
      <xdr:rowOff>140446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541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145830</xdr:rowOff>
    </xdr:from>
    <xdr:to>
      <xdr:col>55</xdr:col>
      <xdr:colOff>0</xdr:colOff>
      <xdr:row>58</xdr:row>
      <xdr:rowOff>155434</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9639300" y="10089930"/>
          <a:ext cx="838200" cy="9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47815</xdr:rowOff>
    </xdr:from>
    <xdr:ext cx="599010"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6490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24938</xdr:rowOff>
    </xdr:from>
    <xdr:to>
      <xdr:col>55</xdr:col>
      <xdr:colOff>50800</xdr:colOff>
      <xdr:row>57</xdr:row>
      <xdr:rowOff>126538</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79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155434</xdr:rowOff>
    </xdr:from>
    <xdr:to>
      <xdr:col>50</xdr:col>
      <xdr:colOff>114300</xdr:colOff>
      <xdr:row>59</xdr:row>
      <xdr:rowOff>19817</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8750300" y="10099534"/>
          <a:ext cx="889000" cy="35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72619</xdr:rowOff>
    </xdr:from>
    <xdr:to>
      <xdr:col>50</xdr:col>
      <xdr:colOff>165100</xdr:colOff>
      <xdr:row>58</xdr:row>
      <xdr:rowOff>2769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845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19296</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39795" y="962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124871</xdr:rowOff>
    </xdr:from>
    <xdr:to>
      <xdr:col>45</xdr:col>
      <xdr:colOff>177800</xdr:colOff>
      <xdr:row>59</xdr:row>
      <xdr:rowOff>19817</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7861300" y="10068971"/>
          <a:ext cx="889000" cy="66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56640</xdr:rowOff>
    </xdr:from>
    <xdr:to>
      <xdr:col>46</xdr:col>
      <xdr:colOff>38100</xdr:colOff>
      <xdr:row>57</xdr:row>
      <xdr:rowOff>158240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82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3317</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50795" y="9604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124871</xdr:rowOff>
    </xdr:from>
    <xdr:to>
      <xdr:col>41</xdr:col>
      <xdr:colOff>50800</xdr:colOff>
      <xdr:row>58</xdr:row>
      <xdr:rowOff>130172</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6972300" y="10068971"/>
          <a:ext cx="889000" cy="5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69446</xdr:rowOff>
    </xdr:from>
    <xdr:to>
      <xdr:col>41</xdr:col>
      <xdr:colOff>101600</xdr:colOff>
      <xdr:row>57</xdr:row>
      <xdr:rowOff>171046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8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16123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61795" y="9617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64091</xdr:rowOff>
    </xdr:from>
    <xdr:to>
      <xdr:col>36</xdr:col>
      <xdr:colOff>165100</xdr:colOff>
      <xdr:row>57</xdr:row>
      <xdr:rowOff>165691</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836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10768</xdr:rowOff>
    </xdr:from>
    <xdr:ext cx="59901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672795" y="9611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95030</xdr:rowOff>
    </xdr:from>
    <xdr:to>
      <xdr:col>55</xdr:col>
      <xdr:colOff>50800</xdr:colOff>
      <xdr:row>59</xdr:row>
      <xdr:rowOff>25180</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1003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9957</xdr:rowOff>
    </xdr:from>
    <xdr:ext cx="534377"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954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104634</xdr:rowOff>
    </xdr:from>
    <xdr:to>
      <xdr:col>50</xdr:col>
      <xdr:colOff>165100</xdr:colOff>
      <xdr:row>59</xdr:row>
      <xdr:rowOff>34784</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10048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25911</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72111" y="10141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140467</xdr:rowOff>
    </xdr:from>
    <xdr:to>
      <xdr:col>46</xdr:col>
      <xdr:colOff>38100</xdr:colOff>
      <xdr:row>59</xdr:row>
      <xdr:rowOff>70617</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10084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61744</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83111" y="10177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74071</xdr:rowOff>
    </xdr:from>
    <xdr:to>
      <xdr:col>41</xdr:col>
      <xdr:colOff>101600</xdr:colOff>
      <xdr:row>59</xdr:row>
      <xdr:rowOff>4221</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10018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166798</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94111" y="10110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79372</xdr:rowOff>
    </xdr:from>
    <xdr:to>
      <xdr:col>36</xdr:col>
      <xdr:colOff>165100</xdr:colOff>
      <xdr:row>59</xdr:row>
      <xdr:rowOff>9522</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1002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649</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05111" y="10116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35271</xdr:rowOff>
    </xdr:from>
    <xdr:to>
      <xdr:col>54</xdr:col>
      <xdr:colOff>189865</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036771"/>
          <a:ext cx="1270" cy="147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153398</xdr:rowOff>
    </xdr:from>
    <xdr:ext cx="599010"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811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35271</xdr:rowOff>
    </xdr:from>
    <xdr:to>
      <xdr:col>55</xdr:col>
      <xdr:colOff>88900</xdr:colOff>
      <xdr:row>70</xdr:row>
      <xdr:rowOff>35271</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036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105908</xdr:rowOff>
    </xdr:from>
    <xdr:to>
      <xdr:col>55</xdr:col>
      <xdr:colOff>0</xdr:colOff>
      <xdr:row>78</xdr:row>
      <xdr:rowOff>9604</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9639300" y="13307558"/>
          <a:ext cx="838200" cy="7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24232</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0544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1355</xdr:rowOff>
    </xdr:from>
    <xdr:to>
      <xdr:col>55</xdr:col>
      <xdr:colOff>50800</xdr:colOff>
      <xdr:row>77</xdr:row>
      <xdr:rowOff>102955</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20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560</xdr:rowOff>
    </xdr:from>
    <xdr:to>
      <xdr:col>50</xdr:col>
      <xdr:colOff>114300</xdr:colOff>
      <xdr:row>78</xdr:row>
      <xdr:rowOff>9604</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8750300" y="13373660"/>
          <a:ext cx="889000" cy="9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28138</xdr:rowOff>
    </xdr:from>
    <xdr:to>
      <xdr:col>50</xdr:col>
      <xdr:colOff>165100</xdr:colOff>
      <xdr:row>77</xdr:row>
      <xdr:rowOff>129738</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2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146265</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005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165207</xdr:rowOff>
    </xdr:from>
    <xdr:to>
      <xdr:col>45</xdr:col>
      <xdr:colOff>177800</xdr:colOff>
      <xdr:row>78</xdr:row>
      <xdr:rowOff>560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7861300" y="13195407"/>
          <a:ext cx="889000" cy="178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167904</xdr:rowOff>
    </xdr:from>
    <xdr:to>
      <xdr:col>46</xdr:col>
      <xdr:colOff>38100</xdr:colOff>
      <xdr:row>77</xdr:row>
      <xdr:rowOff>98054</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19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114581</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297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165207</xdr:rowOff>
    </xdr:from>
    <xdr:to>
      <xdr:col>41</xdr:col>
      <xdr:colOff>50800</xdr:colOff>
      <xdr:row>76</xdr:row>
      <xdr:rowOff>169359</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6972300" y="13195407"/>
          <a:ext cx="889000" cy="4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47876</xdr:rowOff>
    </xdr:from>
    <xdr:to>
      <xdr:col>41</xdr:col>
      <xdr:colOff>101600</xdr:colOff>
      <xdr:row>77</xdr:row>
      <xdr:rowOff>149476</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24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140603</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342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48475</xdr:rowOff>
    </xdr:from>
    <xdr:to>
      <xdr:col>36</xdr:col>
      <xdr:colOff>165100</xdr:colOff>
      <xdr:row>77</xdr:row>
      <xdr:rowOff>150075</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250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141202</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342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55108</xdr:rowOff>
    </xdr:from>
    <xdr:to>
      <xdr:col>55</xdr:col>
      <xdr:colOff>50800</xdr:colOff>
      <xdr:row>77</xdr:row>
      <xdr:rowOff>156708</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256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33535</xdr:rowOff>
    </xdr:from>
    <xdr:ext cx="534377"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23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130254</xdr:rowOff>
    </xdr:from>
    <xdr:to>
      <xdr:col>50</xdr:col>
      <xdr:colOff>165100</xdr:colOff>
      <xdr:row>78</xdr:row>
      <xdr:rowOff>60404</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331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51531</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372111" y="13424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121210</xdr:rowOff>
    </xdr:from>
    <xdr:to>
      <xdr:col>46</xdr:col>
      <xdr:colOff>38100</xdr:colOff>
      <xdr:row>78</xdr:row>
      <xdr:rowOff>51360</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32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42487</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483111" y="13415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114407</xdr:rowOff>
    </xdr:from>
    <xdr:to>
      <xdr:col>41</xdr:col>
      <xdr:colOff>101600</xdr:colOff>
      <xdr:row>77</xdr:row>
      <xdr:rowOff>44557</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14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61084</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594111" y="12919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118559</xdr:rowOff>
    </xdr:from>
    <xdr:to>
      <xdr:col>36</xdr:col>
      <xdr:colOff>165100</xdr:colOff>
      <xdr:row>77</xdr:row>
      <xdr:rowOff>48709</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148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65236</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05111" y="12923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14194</xdr:rowOff>
    </xdr:from>
    <xdr:to>
      <xdr:col>54</xdr:col>
      <xdr:colOff>189865</xdr:colOff>
      <xdr:row>99</xdr:row>
      <xdr:rowOff>21321</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616144"/>
          <a:ext cx="1270" cy="1378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25148</xdr:rowOff>
    </xdr:from>
    <xdr:ext cx="534377" cy="259045"/>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6998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21321</xdr:rowOff>
    </xdr:from>
    <xdr:to>
      <xdr:col>55</xdr:col>
      <xdr:colOff>88900</xdr:colOff>
      <xdr:row>99</xdr:row>
      <xdr:rowOff>21321</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69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132321</xdr:rowOff>
    </xdr:from>
    <xdr:ext cx="599010" cy="2590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391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14194</xdr:rowOff>
    </xdr:from>
    <xdr:to>
      <xdr:col>55</xdr:col>
      <xdr:colOff>88900</xdr:colOff>
      <xdr:row>91</xdr:row>
      <xdr:rowOff>14194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616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154146</xdr:rowOff>
    </xdr:from>
    <xdr:to>
      <xdr:col>55</xdr:col>
      <xdr:colOff>0</xdr:colOff>
      <xdr:row>99</xdr:row>
      <xdr:rowOff>21321</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9639300" y="16956246"/>
          <a:ext cx="838200" cy="38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114826</xdr:rowOff>
    </xdr:from>
    <xdr:ext cx="599010" cy="259045"/>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5740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91949</xdr:rowOff>
    </xdr:from>
    <xdr:to>
      <xdr:col>55</xdr:col>
      <xdr:colOff>50800</xdr:colOff>
      <xdr:row>98</xdr:row>
      <xdr:rowOff>22099</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722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154146</xdr:rowOff>
    </xdr:from>
    <xdr:to>
      <xdr:col>50</xdr:col>
      <xdr:colOff>114300</xdr:colOff>
      <xdr:row>99</xdr:row>
      <xdr:rowOff>30880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8750300" y="16956246"/>
          <a:ext cx="889000" cy="48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127798</xdr:rowOff>
    </xdr:from>
    <xdr:to>
      <xdr:col>50</xdr:col>
      <xdr:colOff>165100</xdr:colOff>
      <xdr:row>98</xdr:row>
      <xdr:rowOff>57948</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7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74475</xdr:rowOff>
    </xdr:from>
    <xdr:ext cx="59901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39795" y="16533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99</xdr:row>
      <xdr:rowOff>30722</xdr:rowOff>
    </xdr:from>
    <xdr:to>
      <xdr:col>45</xdr:col>
      <xdr:colOff>177800</xdr:colOff>
      <xdr:row>99</xdr:row>
      <xdr:rowOff>30880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7861300" y="17004272"/>
          <a:ext cx="889000" cy="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123413</xdr:rowOff>
    </xdr:from>
    <xdr:to>
      <xdr:col>46</xdr:col>
      <xdr:colOff>38100</xdr:colOff>
      <xdr:row>98</xdr:row>
      <xdr:rowOff>53563</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754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70090</xdr:rowOff>
    </xdr:from>
    <xdr:ext cx="59901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50795" y="16529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99</xdr:row>
      <xdr:rowOff>28533</xdr:rowOff>
    </xdr:from>
    <xdr:to>
      <xdr:col>41</xdr:col>
      <xdr:colOff>50800</xdr:colOff>
      <xdr:row>99</xdr:row>
      <xdr:rowOff>30722</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6972300" y="17002083"/>
          <a:ext cx="889000" cy="2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133534</xdr:rowOff>
    </xdr:from>
    <xdr:to>
      <xdr:col>41</xdr:col>
      <xdr:colOff>101600</xdr:colOff>
      <xdr:row>98</xdr:row>
      <xdr:rowOff>63684</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764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80211</xdr:rowOff>
    </xdr:from>
    <xdr:ext cx="59901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61795" y="16539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100912</xdr:rowOff>
    </xdr:from>
    <xdr:to>
      <xdr:col>36</xdr:col>
      <xdr:colOff>165100</xdr:colOff>
      <xdr:row>98</xdr:row>
      <xdr:rowOff>31062</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731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47589</xdr:rowOff>
    </xdr:from>
    <xdr:ext cx="59901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672795" y="16506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141971</xdr:rowOff>
    </xdr:from>
    <xdr:to>
      <xdr:col>55</xdr:col>
      <xdr:colOff>50800</xdr:colOff>
      <xdr:row>99</xdr:row>
      <xdr:rowOff>72121</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6944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56898</xdr:rowOff>
    </xdr:from>
    <xdr:ext cx="534377" cy="25904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6858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103346</xdr:rowOff>
    </xdr:from>
    <xdr:to>
      <xdr:col>50</xdr:col>
      <xdr:colOff>165100</xdr:colOff>
      <xdr:row>99</xdr:row>
      <xdr:rowOff>33496</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6905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24623</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72111" y="16998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151530</xdr:rowOff>
    </xdr:from>
    <xdr:to>
      <xdr:col>46</xdr:col>
      <xdr:colOff>38100</xdr:colOff>
      <xdr:row>99</xdr:row>
      <xdr:rowOff>81680</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953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99</xdr:row>
      <xdr:rowOff>72807</xdr:rowOff>
    </xdr:from>
    <xdr:ext cx="469744"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515428" y="17046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151372</xdr:rowOff>
    </xdr:from>
    <xdr:to>
      <xdr:col>41</xdr:col>
      <xdr:colOff>101600</xdr:colOff>
      <xdr:row>99</xdr:row>
      <xdr:rowOff>81522</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95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99</xdr:row>
      <xdr:rowOff>72649</xdr:rowOff>
    </xdr:from>
    <xdr:ext cx="469744"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26428" y="17046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149183</xdr:rowOff>
    </xdr:from>
    <xdr:to>
      <xdr:col>36</xdr:col>
      <xdr:colOff>165100</xdr:colOff>
      <xdr:row>99</xdr:row>
      <xdr:rowOff>79333</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951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99</xdr:row>
      <xdr:rowOff>70460</xdr:rowOff>
    </xdr:from>
    <xdr:ext cx="469744"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37428" y="17044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49175</xdr:rowOff>
    </xdr:from>
    <xdr:to>
      <xdr:col>85</xdr:col>
      <xdr:colOff>126364</xdr:colOff>
      <xdr:row>39</xdr:row>
      <xdr:rowOff>98878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6317595" y="5364125"/>
          <a:ext cx="1269" cy="1421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167302</xdr:rowOff>
    </xdr:from>
    <xdr:ext cx="599010" cy="25904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5139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130,566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49175</xdr:rowOff>
    </xdr:from>
    <xdr:to>
      <xdr:col>86</xdr:col>
      <xdr:colOff>25400</xdr:colOff>
      <xdr:row>31</xdr:row>
      <xdr:rowOff>49175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5364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77836</xdr:rowOff>
    </xdr:from>
    <xdr:to>
      <xdr:col>85</xdr:col>
      <xdr:colOff>127000</xdr:colOff>
      <xdr:row>39</xdr:row>
      <xdr:rowOff>80232</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5481300" y="6764386"/>
          <a:ext cx="838200" cy="2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109328</xdr:rowOff>
    </xdr:from>
    <xdr:ext cx="534377" cy="25904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452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86451</xdr:rowOff>
    </xdr:from>
    <xdr:to>
      <xdr:col>85</xdr:col>
      <xdr:colOff>177800</xdr:colOff>
      <xdr:row>39</xdr:row>
      <xdr:rowOff>16601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60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80232</xdr:rowOff>
    </xdr:from>
    <xdr:to>
      <xdr:col>81</xdr:col>
      <xdr:colOff>50800</xdr:colOff>
      <xdr:row>39</xdr:row>
      <xdr:rowOff>95863</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4592300" y="6766782"/>
          <a:ext cx="889000" cy="15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42059</xdr:rowOff>
    </xdr:from>
    <xdr:to>
      <xdr:col>81</xdr:col>
      <xdr:colOff>101600</xdr:colOff>
      <xdr:row>38</xdr:row>
      <xdr:rowOff>143659</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557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160186</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14111" y="6332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89833</xdr:rowOff>
    </xdr:from>
    <xdr:to>
      <xdr:col>76</xdr:col>
      <xdr:colOff>114300</xdr:colOff>
      <xdr:row>39</xdr:row>
      <xdr:rowOff>95863</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3703300" y="6776383"/>
          <a:ext cx="889000" cy="6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60368</xdr:rowOff>
    </xdr:from>
    <xdr:to>
      <xdr:col>76</xdr:col>
      <xdr:colOff>165100</xdr:colOff>
      <xdr:row>38</xdr:row>
      <xdr:rowOff>161968</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575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7045</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325111" y="6350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73428</xdr:rowOff>
    </xdr:from>
    <xdr:to>
      <xdr:col>71</xdr:col>
      <xdr:colOff>177800</xdr:colOff>
      <xdr:row>39</xdr:row>
      <xdr:rowOff>89833</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2814300" y="6759978"/>
          <a:ext cx="889000" cy="16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70993</xdr:rowOff>
    </xdr:from>
    <xdr:to>
      <xdr:col>72</xdr:col>
      <xdr:colOff>38100</xdr:colOff>
      <xdr:row>39</xdr:row>
      <xdr:rowOff>1143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58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17670</xdr:rowOff>
    </xdr:from>
    <xdr:ext cx="534377"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436111" y="6361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19231</xdr:rowOff>
    </xdr:from>
    <xdr:to>
      <xdr:col>67</xdr:col>
      <xdr:colOff>101600</xdr:colOff>
      <xdr:row>38</xdr:row>
      <xdr:rowOff>120831</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6534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137358</xdr:rowOff>
    </xdr:from>
    <xdr:ext cx="534377"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547111" y="6309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27036</xdr:rowOff>
    </xdr:from>
    <xdr:to>
      <xdr:col>85</xdr:col>
      <xdr:colOff>177800</xdr:colOff>
      <xdr:row>39</xdr:row>
      <xdr:rowOff>128636</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6713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113413</xdr:rowOff>
    </xdr:from>
    <xdr:ext cx="469744" cy="2590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6628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29432</xdr:rowOff>
    </xdr:from>
    <xdr:to>
      <xdr:col>81</xdr:col>
      <xdr:colOff>101600</xdr:colOff>
      <xdr:row>39</xdr:row>
      <xdr:rowOff>131032</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6715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122159</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46428" y="6808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45063</xdr:rowOff>
    </xdr:from>
    <xdr:to>
      <xdr:col>76</xdr:col>
      <xdr:colOff>165100</xdr:colOff>
      <xdr:row>39</xdr:row>
      <xdr:rowOff>146663</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6731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137790</xdr:rowOff>
    </xdr:from>
    <xdr:ext cx="378565"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403017" y="68243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39033</xdr:rowOff>
    </xdr:from>
    <xdr:to>
      <xdr:col>72</xdr:col>
      <xdr:colOff>38100</xdr:colOff>
      <xdr:row>39</xdr:row>
      <xdr:rowOff>140633</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6725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131760</xdr:rowOff>
    </xdr:from>
    <xdr:ext cx="378565"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4017" y="68183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22628</xdr:rowOff>
    </xdr:from>
    <xdr:to>
      <xdr:col>67</xdr:col>
      <xdr:colOff>101600</xdr:colOff>
      <xdr:row>39</xdr:row>
      <xdr:rowOff>124228</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6709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115355</xdr:rowOff>
    </xdr:from>
    <xdr:ext cx="469744"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579428" y="6801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55</xdr:row>
      <xdr:rowOff>54627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484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52</xdr:row>
      <xdr:rowOff>111777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027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49</xdr:row>
      <xdr:rowOff>168927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569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a:extLst>
            <a:ext uri="{FF2B5EF4-FFF2-40B4-BE49-F238E27FC236}">
              <a16:creationId xmlns:a16="http://schemas.microsoft.com/office/drawing/2014/main" id="{00000000-0008-0000-06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58</xdr:row>
      <xdr:rowOff>139700</xdr:rowOff>
    </xdr:from>
    <xdr:to>
      <xdr:col>85</xdr:col>
      <xdr:colOff>126364</xdr:colOff>
      <xdr:row>58</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317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10177</xdr:rowOff>
    </xdr:from>
    <xdr:ext cx="249299" cy="259045"/>
    <xdr:sp macro="" textlink="">
      <xdr:nvSpPr>
        <xdr:cNvPr id="570" name="失業対策事業費最小値テキスト">
          <a:extLst>
            <a:ext uri="{FF2B5EF4-FFF2-40B4-BE49-F238E27FC236}">
              <a16:creationId xmlns:a16="http://schemas.microsoft.com/office/drawing/2014/main" id="{00000000-0008-0000-0600-00003A020000}"/>
            </a:ext>
          </a:extLst>
        </xdr:cNvPr>
        <xdr:cNvSpPr txBox="1"/>
      </xdr:nvSpPr>
      <xdr:spPr>
        <a:xfrm>
          <a:off x="16370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10177</xdr:rowOff>
    </xdr:from>
    <xdr:ext cx="249299" cy="259045"/>
    <xdr:sp macro="" textlink="">
      <xdr:nvSpPr>
        <xdr:cNvPr id="572" name="失業対策事業費最大値テキスト">
          <a:extLst>
            <a:ext uri="{FF2B5EF4-FFF2-40B4-BE49-F238E27FC236}">
              <a16:creationId xmlns:a16="http://schemas.microsoft.com/office/drawing/2014/main" id="{00000000-0008-0000-0600-00003C020000}"/>
            </a:ext>
          </a:extLst>
        </xdr:cNvPr>
        <xdr:cNvSpPr txBox="1"/>
      </xdr:nvSpPr>
      <xdr:spPr>
        <a:xfrm>
          <a:off x="16370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67327</xdr:rowOff>
    </xdr:from>
    <xdr:ext cx="249299" cy="259045"/>
    <xdr:sp macro="" textlink="">
      <xdr:nvSpPr>
        <xdr:cNvPr id="575" name="失業対策事業費平均値テキスト">
          <a:extLst>
            <a:ext uri="{FF2B5EF4-FFF2-40B4-BE49-F238E27FC236}">
              <a16:creationId xmlns:a16="http://schemas.microsoft.com/office/drawing/2014/main" id="{00000000-0008-0000-0600-00003F020000}"/>
            </a:ext>
          </a:extLst>
        </xdr:cNvPr>
        <xdr:cNvSpPr txBox="1"/>
      </xdr:nvSpPr>
      <xdr:spPr>
        <a:xfrm>
          <a:off x="16370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6268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88900</xdr:rowOff>
    </xdr:from>
    <xdr:to>
      <xdr:col>81</xdr:col>
      <xdr:colOff>101600</xdr:colOff>
      <xdr:row>59</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5430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356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88900</xdr:rowOff>
    </xdr:from>
    <xdr:to>
      <xdr:col>76</xdr:col>
      <xdr:colOff>165100</xdr:colOff>
      <xdr:row>59</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4541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88900</xdr:rowOff>
    </xdr:from>
    <xdr:to>
      <xdr:col>72</xdr:col>
      <xdr:colOff>38100</xdr:colOff>
      <xdr:row>59</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365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7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146050</xdr:rowOff>
    </xdr:from>
    <xdr:to>
      <xdr:col>67</xdr:col>
      <xdr:colOff>101600</xdr:colOff>
      <xdr:row>52</xdr:row>
      <xdr:rowOff>76200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2763500" y="889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50</xdr:row>
      <xdr:rowOff>92727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89650" y="8665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124477</xdr:rowOff>
    </xdr:from>
    <xdr:ext cx="249299" cy="259045"/>
    <xdr:sp macro="" textlink="">
      <xdr:nvSpPr>
        <xdr:cNvPr id="594" name="失業対策事業費該当値テキスト">
          <a:extLst>
            <a:ext uri="{FF2B5EF4-FFF2-40B4-BE49-F238E27FC236}">
              <a16:creationId xmlns:a16="http://schemas.microsoft.com/office/drawing/2014/main" id="{00000000-0008-0000-0600-000052020000}"/>
            </a:ext>
          </a:extLst>
        </xdr:cNvPr>
        <xdr:cNvSpPr txBox="1"/>
      </xdr:nvSpPr>
      <xdr:spPr>
        <a:xfrm>
          <a:off x="16370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5356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4467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357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10177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68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33177</xdr:rowOff>
    </xdr:from>
    <xdr:to>
      <xdr:col>85</xdr:col>
      <xdr:colOff>126364</xdr:colOff>
      <xdr:row>78</xdr:row>
      <xdr:rowOff>139032</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377577"/>
          <a:ext cx="1269" cy="1134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142859</xdr:rowOff>
    </xdr:from>
    <xdr:ext cx="378565"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515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139032</xdr:rowOff>
    </xdr:from>
    <xdr:to>
      <xdr:col>86</xdr:col>
      <xdr:colOff>25400</xdr:colOff>
      <xdr:row>78</xdr:row>
      <xdr:rowOff>139032</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512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151304</xdr:rowOff>
    </xdr:from>
    <xdr:ext cx="599010"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2152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33177</xdr:rowOff>
    </xdr:from>
    <xdr:to>
      <xdr:col>86</xdr:col>
      <xdr:colOff>25400</xdr:colOff>
      <xdr:row>72</xdr:row>
      <xdr:rowOff>33177</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377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7793</xdr:rowOff>
    </xdr:from>
    <xdr:to>
      <xdr:col>85</xdr:col>
      <xdr:colOff>127000</xdr:colOff>
      <xdr:row>77</xdr:row>
      <xdr:rowOff>13043</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5481300" y="13209443"/>
          <a:ext cx="838200" cy="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48167</xdr:rowOff>
    </xdr:from>
    <xdr:ext cx="599010"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735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25290</xdr:rowOff>
    </xdr:from>
    <xdr:to>
      <xdr:col>85</xdr:col>
      <xdr:colOff>177800</xdr:colOff>
      <xdr:row>75</xdr:row>
      <xdr:rowOff>126890</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288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157980</xdr:rowOff>
    </xdr:from>
    <xdr:to>
      <xdr:col>81</xdr:col>
      <xdr:colOff>50800</xdr:colOff>
      <xdr:row>77</xdr:row>
      <xdr:rowOff>13043</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4592300" y="13188180"/>
          <a:ext cx="889000" cy="26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40876</xdr:rowOff>
    </xdr:from>
    <xdr:to>
      <xdr:col>81</xdr:col>
      <xdr:colOff>101600</xdr:colOff>
      <xdr:row>75</xdr:row>
      <xdr:rowOff>142476</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2899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73</xdr:row>
      <xdr:rowOff>159003</xdr:rowOff>
    </xdr:from>
    <xdr:ext cx="59901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181795" y="12674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157980</xdr:rowOff>
    </xdr:from>
    <xdr:to>
      <xdr:col>76</xdr:col>
      <xdr:colOff>114300</xdr:colOff>
      <xdr:row>76</xdr:row>
      <xdr:rowOff>170442</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3188180"/>
          <a:ext cx="889000" cy="12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8589</xdr:rowOff>
    </xdr:from>
    <xdr:to>
      <xdr:col>76</xdr:col>
      <xdr:colOff>165100</xdr:colOff>
      <xdr:row>75</xdr:row>
      <xdr:rowOff>110189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2867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73</xdr:row>
      <xdr:rowOff>126716</xdr:rowOff>
    </xdr:from>
    <xdr:ext cx="59901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292795" y="12642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170442</xdr:rowOff>
    </xdr:from>
    <xdr:to>
      <xdr:col>71</xdr:col>
      <xdr:colOff>177800</xdr:colOff>
      <xdr:row>77</xdr:row>
      <xdr:rowOff>17490</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3200642"/>
          <a:ext cx="889000" cy="18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59292</xdr:rowOff>
    </xdr:from>
    <xdr:to>
      <xdr:col>72</xdr:col>
      <xdr:colOff>38100</xdr:colOff>
      <xdr:row>75</xdr:row>
      <xdr:rowOff>160893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291804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74</xdr:row>
      <xdr:rowOff>5969</xdr:rowOff>
    </xdr:from>
    <xdr:ext cx="59901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03795" y="12693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95072</xdr:rowOff>
    </xdr:from>
    <xdr:to>
      <xdr:col>67</xdr:col>
      <xdr:colOff>101600</xdr:colOff>
      <xdr:row>76</xdr:row>
      <xdr:rowOff>25223</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295382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74</xdr:row>
      <xdr:rowOff>41749</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14795" y="12729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128443</xdr:rowOff>
    </xdr:from>
    <xdr:to>
      <xdr:col>85</xdr:col>
      <xdr:colOff>177800</xdr:colOff>
      <xdr:row>77</xdr:row>
      <xdr:rowOff>58593</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3158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106870</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3137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133693</xdr:rowOff>
    </xdr:from>
    <xdr:to>
      <xdr:col>81</xdr:col>
      <xdr:colOff>101600</xdr:colOff>
      <xdr:row>77</xdr:row>
      <xdr:rowOff>63843</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3163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54970</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3256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107180</xdr:rowOff>
    </xdr:from>
    <xdr:to>
      <xdr:col>76</xdr:col>
      <xdr:colOff>165100</xdr:colOff>
      <xdr:row>77</xdr:row>
      <xdr:rowOff>37330</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313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28457</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3230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119642</xdr:rowOff>
    </xdr:from>
    <xdr:to>
      <xdr:col>72</xdr:col>
      <xdr:colOff>38100</xdr:colOff>
      <xdr:row>77</xdr:row>
      <xdr:rowOff>49792</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3149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40919</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3242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138140</xdr:rowOff>
    </xdr:from>
    <xdr:to>
      <xdr:col>67</xdr:col>
      <xdr:colOff>101600</xdr:colOff>
      <xdr:row>77</xdr:row>
      <xdr:rowOff>68290</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316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59417</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3261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62998</xdr:rowOff>
    </xdr:from>
    <xdr:to>
      <xdr:col>85</xdr:col>
      <xdr:colOff>126364</xdr:colOff>
      <xdr:row>99</xdr:row>
      <xdr:rowOff>9581</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664948"/>
          <a:ext cx="1269" cy="1318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13408</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98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9581</xdr:rowOff>
    </xdr:from>
    <xdr:to>
      <xdr:col>86</xdr:col>
      <xdr:colOff>25400</xdr:colOff>
      <xdr:row>99</xdr:row>
      <xdr:rowOff>9581</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983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9675</xdr:rowOff>
    </xdr:from>
    <xdr:ext cx="599010"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440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62998</xdr:rowOff>
    </xdr:from>
    <xdr:to>
      <xdr:col>86</xdr:col>
      <xdr:colOff>25400</xdr:colOff>
      <xdr:row>91</xdr:row>
      <xdr:rowOff>62998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66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144405</xdr:rowOff>
    </xdr:from>
    <xdr:to>
      <xdr:col>85</xdr:col>
      <xdr:colOff>127000</xdr:colOff>
      <xdr:row>99</xdr:row>
      <xdr:rowOff>10015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5481300" y="16946505"/>
          <a:ext cx="838200" cy="37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76885</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536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54008</xdr:rowOff>
    </xdr:from>
    <xdr:to>
      <xdr:col>85</xdr:col>
      <xdr:colOff>177800</xdr:colOff>
      <xdr:row>97</xdr:row>
      <xdr:rowOff>155608</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684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10015</xdr:rowOff>
    </xdr:from>
    <xdr:to>
      <xdr:col>81</xdr:col>
      <xdr:colOff>50800</xdr:colOff>
      <xdr:row>99</xdr:row>
      <xdr:rowOff>10582</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4592300" y="16983565"/>
          <a:ext cx="889000" cy="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45310</xdr:rowOff>
    </xdr:from>
    <xdr:to>
      <xdr:col>81</xdr:col>
      <xdr:colOff>101600</xdr:colOff>
      <xdr:row>97</xdr:row>
      <xdr:rowOff>146910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675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163437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451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160826</xdr:rowOff>
    </xdr:from>
    <xdr:to>
      <xdr:col>76</xdr:col>
      <xdr:colOff>114300</xdr:colOff>
      <xdr:row>99</xdr:row>
      <xdr:rowOff>10582</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3703300" y="16962926"/>
          <a:ext cx="889000" cy="21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39210</xdr:rowOff>
    </xdr:from>
    <xdr:to>
      <xdr:col>76</xdr:col>
      <xdr:colOff>165100</xdr:colOff>
      <xdr:row>97</xdr:row>
      <xdr:rowOff>140810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66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157337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445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160826</xdr:rowOff>
    </xdr:from>
    <xdr:to>
      <xdr:col>71</xdr:col>
      <xdr:colOff>177800</xdr:colOff>
      <xdr:row>99</xdr:row>
      <xdr:rowOff>35832</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6962926"/>
          <a:ext cx="889000" cy="46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69915</xdr:rowOff>
    </xdr:from>
    <xdr:to>
      <xdr:col>72</xdr:col>
      <xdr:colOff>38100</xdr:colOff>
      <xdr:row>97</xdr:row>
      <xdr:rowOff>65</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529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16592</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03795" y="16304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45724</xdr:rowOff>
    </xdr:from>
    <xdr:to>
      <xdr:col>67</xdr:col>
      <xdr:colOff>101600</xdr:colOff>
      <xdr:row>97</xdr:row>
      <xdr:rowOff>147324</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67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163851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451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93605</xdr:rowOff>
    </xdr:from>
    <xdr:to>
      <xdr:col>85</xdr:col>
      <xdr:colOff>177800</xdr:colOff>
      <xdr:row>99</xdr:row>
      <xdr:rowOff>23755</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89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8532</xdr:rowOff>
    </xdr:from>
    <xdr:ext cx="534377"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810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130665</xdr:rowOff>
    </xdr:from>
    <xdr:to>
      <xdr:col>81</xdr:col>
      <xdr:colOff>101600</xdr:colOff>
      <xdr:row>99</xdr:row>
      <xdr:rowOff>60815</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932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51942</xdr:rowOff>
    </xdr:from>
    <xdr:ext cx="469744"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46428" y="17025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131232</xdr:rowOff>
    </xdr:from>
    <xdr:to>
      <xdr:col>76</xdr:col>
      <xdr:colOff>165100</xdr:colOff>
      <xdr:row>99</xdr:row>
      <xdr:rowOff>61382</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933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52509</xdr:rowOff>
    </xdr:from>
    <xdr:ext cx="469744"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57428" y="17026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110026</xdr:rowOff>
    </xdr:from>
    <xdr:to>
      <xdr:col>72</xdr:col>
      <xdr:colOff>38100</xdr:colOff>
      <xdr:row>99</xdr:row>
      <xdr:rowOff>40176</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912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31303</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36111" y="17004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156482</xdr:rowOff>
    </xdr:from>
    <xdr:to>
      <xdr:col>67</xdr:col>
      <xdr:colOff>101600</xdr:colOff>
      <xdr:row>99</xdr:row>
      <xdr:rowOff>86632</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958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77759</xdr:rowOff>
    </xdr:from>
    <xdr:ext cx="469744"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79428" y="17051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投資及び出資金グラフ枠">
          <a:extLst>
            <a:ext uri="{FF2B5EF4-FFF2-40B4-BE49-F238E27FC236}">
              <a16:creationId xmlns:a16="http://schemas.microsoft.com/office/drawing/2014/main" id="{00000000-0008-0000-06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96647</xdr:rowOff>
    </xdr:from>
    <xdr:to>
      <xdr:col>116</xdr:col>
      <xdr:colOff>62864</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2159595" y="5240147"/>
          <a:ext cx="1269" cy="1490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9" name="投資及び出資金最小値テキスト">
          <a:extLst>
            <a:ext uri="{FF2B5EF4-FFF2-40B4-BE49-F238E27FC236}">
              <a16:creationId xmlns:a16="http://schemas.microsoft.com/office/drawing/2014/main" id="{00000000-0008-0000-0600-0000E3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43324</xdr:rowOff>
    </xdr:from>
    <xdr:ext cx="534377" cy="259045"/>
    <xdr:sp macro="" textlink="">
      <xdr:nvSpPr>
        <xdr:cNvPr id="741" name="投資及び出資金最大値テキスト">
          <a:extLst>
            <a:ext uri="{FF2B5EF4-FFF2-40B4-BE49-F238E27FC236}">
              <a16:creationId xmlns:a16="http://schemas.microsoft.com/office/drawing/2014/main" id="{00000000-0008-0000-0600-0000E5020000}"/>
            </a:ext>
          </a:extLst>
        </xdr:cNvPr>
        <xdr:cNvSpPr txBox="1"/>
      </xdr:nvSpPr>
      <xdr:spPr>
        <a:xfrm>
          <a:off x="22212300" y="5015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96647</xdr:rowOff>
    </xdr:from>
    <xdr:to>
      <xdr:col>116</xdr:col>
      <xdr:colOff>152400</xdr:colOff>
      <xdr:row>30</xdr:row>
      <xdr:rowOff>96647</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2072600" y="5240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58509</xdr:rowOff>
    </xdr:from>
    <xdr:to>
      <xdr:col>116</xdr:col>
      <xdr:colOff>63500</xdr:colOff>
      <xdr:row>38</xdr:row>
      <xdr:rowOff>5779</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1323300" y="6059259"/>
          <a:ext cx="838200" cy="461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46601</xdr:rowOff>
    </xdr:from>
    <xdr:ext cx="469744" cy="259045"/>
    <xdr:sp macro="" textlink="">
      <xdr:nvSpPr>
        <xdr:cNvPr id="744" name="投資及び出資金平均値テキスト">
          <a:extLst>
            <a:ext uri="{FF2B5EF4-FFF2-40B4-BE49-F238E27FC236}">
              <a16:creationId xmlns:a16="http://schemas.microsoft.com/office/drawing/2014/main" id="{00000000-0008-0000-0600-0000E8020000}"/>
            </a:ext>
          </a:extLst>
        </xdr:cNvPr>
        <xdr:cNvSpPr txBox="1"/>
      </xdr:nvSpPr>
      <xdr:spPr>
        <a:xfrm>
          <a:off x="22212300" y="6390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68174</xdr:rowOff>
    </xdr:from>
    <xdr:to>
      <xdr:col>116</xdr:col>
      <xdr:colOff>114300</xdr:colOff>
      <xdr:row>37</xdr:row>
      <xdr:rowOff>169774</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2110700" y="64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5779</xdr:rowOff>
    </xdr:from>
    <xdr:to>
      <xdr:col>111</xdr:col>
      <xdr:colOff>177800</xdr:colOff>
      <xdr:row>38</xdr:row>
      <xdr:rowOff>26924</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flipV="1">
          <a:off x="20434300" y="6520879"/>
          <a:ext cx="889000" cy="21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161976</xdr:rowOff>
    </xdr:from>
    <xdr:to>
      <xdr:col>112</xdr:col>
      <xdr:colOff>38100</xdr:colOff>
      <xdr:row>38</xdr:row>
      <xdr:rowOff>92126</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1272500" y="650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83253</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088428" y="6598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26924</xdr:rowOff>
    </xdr:from>
    <xdr:to>
      <xdr:col>107</xdr:col>
      <xdr:colOff>50800</xdr:colOff>
      <xdr:row>38</xdr:row>
      <xdr:rowOff>33820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flipV="1">
          <a:off x="19545300" y="6542024"/>
          <a:ext cx="889000" cy="6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22111</xdr:rowOff>
    </xdr:from>
    <xdr:to>
      <xdr:col>107</xdr:col>
      <xdr:colOff>101600</xdr:colOff>
      <xdr:row>38</xdr:row>
      <xdr:rowOff>123711</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0383500" y="653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114838</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199428" y="6629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33820</xdr:rowOff>
    </xdr:from>
    <xdr:to>
      <xdr:col>102</xdr:col>
      <xdr:colOff>114300</xdr:colOff>
      <xdr:row>38</xdr:row>
      <xdr:rowOff>45555</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flipV="1">
          <a:off x="18656300" y="6548920"/>
          <a:ext cx="889000" cy="11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147688</xdr:rowOff>
    </xdr:from>
    <xdr:to>
      <xdr:col>102</xdr:col>
      <xdr:colOff>165100</xdr:colOff>
      <xdr:row>38</xdr:row>
      <xdr:rowOff>77839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9494500" y="649133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94365</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10428" y="6266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19748</xdr:rowOff>
    </xdr:from>
    <xdr:to>
      <xdr:col>98</xdr:col>
      <xdr:colOff>38100</xdr:colOff>
      <xdr:row>38</xdr:row>
      <xdr:rowOff>121348</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18605500" y="6534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112475</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21428" y="6627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7709</xdr:rowOff>
    </xdr:from>
    <xdr:to>
      <xdr:col>116</xdr:col>
      <xdr:colOff>114300</xdr:colOff>
      <xdr:row>35</xdr:row>
      <xdr:rowOff>109309</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2110700" y="6008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30586</xdr:rowOff>
    </xdr:from>
    <xdr:ext cx="534377" cy="259045"/>
    <xdr:sp macro="" textlink="">
      <xdr:nvSpPr>
        <xdr:cNvPr id="763" name="投資及び出資金該当値テキスト">
          <a:extLst>
            <a:ext uri="{FF2B5EF4-FFF2-40B4-BE49-F238E27FC236}">
              <a16:creationId xmlns:a16="http://schemas.microsoft.com/office/drawing/2014/main" id="{00000000-0008-0000-0600-0000FB020000}"/>
            </a:ext>
          </a:extLst>
        </xdr:cNvPr>
        <xdr:cNvSpPr txBox="1"/>
      </xdr:nvSpPr>
      <xdr:spPr>
        <a:xfrm>
          <a:off x="22212300" y="5859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126428</xdr:rowOff>
    </xdr:from>
    <xdr:to>
      <xdr:col>112</xdr:col>
      <xdr:colOff>38100</xdr:colOff>
      <xdr:row>38</xdr:row>
      <xdr:rowOff>56578</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1272500" y="6470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73105</xdr:rowOff>
    </xdr:from>
    <xdr:ext cx="469744"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1088428" y="6245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147574</xdr:rowOff>
    </xdr:from>
    <xdr:to>
      <xdr:col>107</xdr:col>
      <xdr:colOff>101600</xdr:colOff>
      <xdr:row>38</xdr:row>
      <xdr:rowOff>77724</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0383500" y="6491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94251</xdr:rowOff>
    </xdr:from>
    <xdr:ext cx="469744"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0199428" y="6266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154470</xdr:rowOff>
    </xdr:from>
    <xdr:to>
      <xdr:col>102</xdr:col>
      <xdr:colOff>165100</xdr:colOff>
      <xdr:row>38</xdr:row>
      <xdr:rowOff>84620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9494500" y="649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75747</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9310428" y="6590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166205</xdr:rowOff>
    </xdr:from>
    <xdr:to>
      <xdr:col>98</xdr:col>
      <xdr:colOff>38100</xdr:colOff>
      <xdr:row>38</xdr:row>
      <xdr:rowOff>96355</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18605500" y="6509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112882</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421428" y="6285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80166</xdr:rowOff>
    </xdr:from>
    <xdr:to>
      <xdr:col>116</xdr:col>
      <xdr:colOff>62864</xdr:colOff>
      <xdr:row>59</xdr:row>
      <xdr:rowOff>98878</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652666"/>
          <a:ext cx="1269" cy="1561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26843</xdr:rowOff>
    </xdr:from>
    <xdr:ext cx="534377" cy="259045"/>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427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80166</xdr:rowOff>
    </xdr:from>
    <xdr:to>
      <xdr:col>116</xdr:col>
      <xdr:colOff>152400</xdr:colOff>
      <xdr:row>50</xdr:row>
      <xdr:rowOff>80166</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65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98878</xdr:rowOff>
    </xdr:from>
    <xdr:to>
      <xdr:col>116</xdr:col>
      <xdr:colOff>63500</xdr:colOff>
      <xdr:row>59</xdr:row>
      <xdr:rowOff>98878</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1323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33432</xdr:rowOff>
    </xdr:from>
    <xdr:ext cx="469744" cy="25904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8060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10555</xdr:rowOff>
    </xdr:from>
    <xdr:to>
      <xdr:col>116</xdr:col>
      <xdr:colOff>114300</xdr:colOff>
      <xdr:row>58</xdr:row>
      <xdr:rowOff>112155</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95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98878</xdr:rowOff>
    </xdr:from>
    <xdr:to>
      <xdr:col>111</xdr:col>
      <xdr:colOff>177800</xdr:colOff>
      <xdr:row>59</xdr:row>
      <xdr:rowOff>98878</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168942</xdr:rowOff>
    </xdr:from>
    <xdr:to>
      <xdr:col>112</xdr:col>
      <xdr:colOff>38100</xdr:colOff>
      <xdr:row>58</xdr:row>
      <xdr:rowOff>99092</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9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115619</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9716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98878</xdr:rowOff>
    </xdr:from>
    <xdr:to>
      <xdr:col>107</xdr:col>
      <xdr:colOff>50800</xdr:colOff>
      <xdr:row>59</xdr:row>
      <xdr:rowOff>98878</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9545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138441</xdr:rowOff>
    </xdr:from>
    <xdr:to>
      <xdr:col>107</xdr:col>
      <xdr:colOff>101600</xdr:colOff>
      <xdr:row>58</xdr:row>
      <xdr:rowOff>68591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911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85118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68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98878</xdr:rowOff>
    </xdr:from>
    <xdr:to>
      <xdr:col>102</xdr:col>
      <xdr:colOff>114300</xdr:colOff>
      <xdr:row>59</xdr:row>
      <xdr:rowOff>98878</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18656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38967</xdr:rowOff>
    </xdr:from>
    <xdr:to>
      <xdr:col>102</xdr:col>
      <xdr:colOff>165100</xdr:colOff>
      <xdr:row>58</xdr:row>
      <xdr:rowOff>140567</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983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157094</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758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33513</xdr:rowOff>
    </xdr:from>
    <xdr:to>
      <xdr:col>98</xdr:col>
      <xdr:colOff>38100</xdr:colOff>
      <xdr:row>58</xdr:row>
      <xdr:rowOff>135113</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97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151640</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752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48078</xdr:rowOff>
    </xdr:from>
    <xdr:to>
      <xdr:col>116</xdr:col>
      <xdr:colOff>114300</xdr:colOff>
      <xdr:row>59</xdr:row>
      <xdr:rowOff>149678</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134455</xdr:rowOff>
    </xdr:from>
    <xdr:ext cx="249299" cy="259045"/>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10078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48078</xdr:rowOff>
    </xdr:from>
    <xdr:to>
      <xdr:col>112</xdr:col>
      <xdr:colOff>38100</xdr:colOff>
      <xdr:row>59</xdr:row>
      <xdr:rowOff>149678</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140805</xdr:rowOff>
    </xdr:from>
    <xdr:ext cx="249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19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48078</xdr:rowOff>
    </xdr:from>
    <xdr:to>
      <xdr:col>107</xdr:col>
      <xdr:colOff>101600</xdr:colOff>
      <xdr:row>59</xdr:row>
      <xdr:rowOff>149678</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140805</xdr:rowOff>
    </xdr:from>
    <xdr:ext cx="249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30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48078</xdr:rowOff>
    </xdr:from>
    <xdr:to>
      <xdr:col>102</xdr:col>
      <xdr:colOff>165100</xdr:colOff>
      <xdr:row>59</xdr:row>
      <xdr:rowOff>149678</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140805</xdr:rowOff>
    </xdr:from>
    <xdr:ext cx="249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420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48078</xdr:rowOff>
    </xdr:from>
    <xdr:to>
      <xdr:col>98</xdr:col>
      <xdr:colOff>38100</xdr:colOff>
      <xdr:row>59</xdr:row>
      <xdr:rowOff>149678</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140805</xdr:rowOff>
    </xdr:from>
    <xdr:ext cx="249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531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8217</xdr:rowOff>
    </xdr:from>
    <xdr:to>
      <xdr:col>116</xdr:col>
      <xdr:colOff>62864</xdr:colOff>
      <xdr:row>78</xdr:row>
      <xdr:rowOff>149061</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81167"/>
          <a:ext cx="1269" cy="13409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152888</xdr:rowOff>
    </xdr:from>
    <xdr:ext cx="469744"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525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149061</xdr:rowOff>
    </xdr:from>
    <xdr:to>
      <xdr:col>116</xdr:col>
      <xdr:colOff>152400</xdr:colOff>
      <xdr:row>78</xdr:row>
      <xdr:rowOff>149061</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522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126344</xdr:rowOff>
    </xdr:from>
    <xdr:ext cx="599010"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956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8217</xdr:rowOff>
    </xdr:from>
    <xdr:to>
      <xdr:col>116</xdr:col>
      <xdr:colOff>152400</xdr:colOff>
      <xdr:row>71</xdr:row>
      <xdr:rowOff>8217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81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85344</xdr:rowOff>
    </xdr:from>
    <xdr:to>
      <xdr:col>116</xdr:col>
      <xdr:colOff>63500</xdr:colOff>
      <xdr:row>74</xdr:row>
      <xdr:rowOff>53835</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1323300" y="12601194"/>
          <a:ext cx="838200" cy="139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6990</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5228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155563</xdr:rowOff>
    </xdr:from>
    <xdr:to>
      <xdr:col>116</xdr:col>
      <xdr:colOff>114300</xdr:colOff>
      <xdr:row>74</xdr:row>
      <xdr:rowOff>85713</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671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85344</xdr:rowOff>
    </xdr:from>
    <xdr:to>
      <xdr:col>111</xdr:col>
      <xdr:colOff>177800</xdr:colOff>
      <xdr:row>73</xdr:row>
      <xdr:rowOff>148399</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2601194"/>
          <a:ext cx="889000" cy="63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140919</xdr:rowOff>
    </xdr:from>
    <xdr:to>
      <xdr:col>112</xdr:col>
      <xdr:colOff>38100</xdr:colOff>
      <xdr:row>73</xdr:row>
      <xdr:rowOff>71069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485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87596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260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148399</xdr:rowOff>
    </xdr:from>
    <xdr:to>
      <xdr:col>107</xdr:col>
      <xdr:colOff>50800</xdr:colOff>
      <xdr:row>73</xdr:row>
      <xdr:rowOff>163932</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2664249"/>
          <a:ext cx="889000" cy="15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138100</xdr:rowOff>
    </xdr:from>
    <xdr:to>
      <xdr:col>107</xdr:col>
      <xdr:colOff>101600</xdr:colOff>
      <xdr:row>73</xdr:row>
      <xdr:rowOff>68250</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48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84777</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257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155587</xdr:rowOff>
    </xdr:from>
    <xdr:to>
      <xdr:col>102</xdr:col>
      <xdr:colOff>114300</xdr:colOff>
      <xdr:row>73</xdr:row>
      <xdr:rowOff>163932</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a:off x="18656300" y="12671437"/>
          <a:ext cx="889000" cy="8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168237</xdr:rowOff>
    </xdr:from>
    <xdr:to>
      <xdr:col>102</xdr:col>
      <xdr:colOff>165100</xdr:colOff>
      <xdr:row>73</xdr:row>
      <xdr:rowOff>98387</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512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114914</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287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36411</xdr:rowOff>
    </xdr:from>
    <xdr:to>
      <xdr:col>98</xdr:col>
      <xdr:colOff>38100</xdr:colOff>
      <xdr:row>73</xdr:row>
      <xdr:rowOff>138011</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552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154538</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327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3035</xdr:rowOff>
    </xdr:from>
    <xdr:to>
      <xdr:col>116</xdr:col>
      <xdr:colOff>114300</xdr:colOff>
      <xdr:row>74</xdr:row>
      <xdr:rowOff>104635</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2690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152912</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668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34544</xdr:rowOff>
    </xdr:from>
    <xdr:to>
      <xdr:col>112</xdr:col>
      <xdr:colOff>38100</xdr:colOff>
      <xdr:row>73</xdr:row>
      <xdr:rowOff>136144</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2550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127271</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2643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97599</xdr:rowOff>
    </xdr:from>
    <xdr:to>
      <xdr:col>107</xdr:col>
      <xdr:colOff>101600</xdr:colOff>
      <xdr:row>74</xdr:row>
      <xdr:rowOff>27749</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2613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18876</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2706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113132</xdr:rowOff>
    </xdr:from>
    <xdr:to>
      <xdr:col>102</xdr:col>
      <xdr:colOff>165100</xdr:colOff>
      <xdr:row>74</xdr:row>
      <xdr:rowOff>43282</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2628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34409</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2721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104787</xdr:rowOff>
    </xdr:from>
    <xdr:to>
      <xdr:col>98</xdr:col>
      <xdr:colOff>38100</xdr:colOff>
      <xdr:row>74</xdr:row>
      <xdr:rowOff>34937</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2620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26064</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2713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住民一人当たりの人件費は、</a:t>
          </a:r>
          <a:r>
            <a:rPr kumimoji="1" lang="en-US" altLang="ja-JP" sz="1100">
              <a:solidFill>
                <a:schemeClr val="dk1"/>
              </a:solidFill>
              <a:effectLst/>
              <a:latin typeface="+mn-lt"/>
              <a:ea typeface="+mn-ea"/>
              <a:cs typeface="+mn-cs"/>
            </a:rPr>
            <a:t>162,946</a:t>
          </a:r>
          <a:r>
            <a:rPr kumimoji="1" lang="ja-JP" altLang="ja-JP" sz="1100">
              <a:solidFill>
                <a:schemeClr val="dk1"/>
              </a:solidFill>
              <a:effectLst/>
              <a:latin typeface="+mn-lt"/>
              <a:ea typeface="+mn-ea"/>
              <a:cs typeface="+mn-cs"/>
            </a:rPr>
            <a:t>円となっており、昨年度から</a:t>
          </a:r>
          <a:r>
            <a:rPr kumimoji="1" lang="en-US" altLang="ja-JP" sz="1100">
              <a:solidFill>
                <a:schemeClr val="dk1"/>
              </a:solidFill>
              <a:effectLst/>
              <a:latin typeface="+mn-lt"/>
              <a:ea typeface="+mn-ea"/>
              <a:cs typeface="+mn-cs"/>
            </a:rPr>
            <a:t>10,609</a:t>
          </a:r>
          <a:r>
            <a:rPr kumimoji="1" lang="ja-JP" altLang="ja-JP" sz="1100">
              <a:solidFill>
                <a:schemeClr val="dk1"/>
              </a:solidFill>
              <a:effectLst/>
              <a:latin typeface="+mn-lt"/>
              <a:ea typeface="+mn-ea"/>
              <a:cs typeface="+mn-cs"/>
            </a:rPr>
            <a:t>円増と</a:t>
          </a:r>
          <a:r>
            <a:rPr kumimoji="1" lang="ja-JP" altLang="en-US" sz="1100">
              <a:solidFill>
                <a:schemeClr val="dk1"/>
              </a:solidFill>
              <a:effectLst/>
              <a:latin typeface="+mn-lt"/>
              <a:ea typeface="+mn-ea"/>
              <a:cs typeface="+mn-cs"/>
            </a:rPr>
            <a:t>なった</a:t>
          </a:r>
          <a:r>
            <a:rPr kumimoji="1" lang="ja-JP" altLang="ja-JP" sz="1100">
              <a:solidFill>
                <a:schemeClr val="dk1"/>
              </a:solidFill>
              <a:effectLst/>
              <a:latin typeface="+mn-lt"/>
              <a:ea typeface="+mn-ea"/>
              <a:cs typeface="+mn-cs"/>
            </a:rPr>
            <a:t>。これは、</a:t>
          </a:r>
          <a:r>
            <a:rPr kumimoji="1" lang="ja-JP" altLang="en-US" sz="1100">
              <a:solidFill>
                <a:schemeClr val="dk1"/>
              </a:solidFill>
              <a:effectLst/>
              <a:latin typeface="+mn-lt"/>
              <a:ea typeface="+mn-ea"/>
              <a:cs typeface="+mn-cs"/>
            </a:rPr>
            <a:t>職員</a:t>
          </a:r>
          <a:r>
            <a:rPr kumimoji="1" lang="ja-JP" altLang="ja-JP" sz="1100">
              <a:solidFill>
                <a:schemeClr val="dk1"/>
              </a:solidFill>
              <a:effectLst/>
              <a:latin typeface="+mn-lt"/>
              <a:ea typeface="+mn-ea"/>
              <a:cs typeface="+mn-cs"/>
            </a:rPr>
            <a:t>基本給等の増加や会計年度任用職員の報酬及び期末手当が増加したことによるものである。引き続き職員の適正配置や給与制度の見直し等による人件費の抑制に努めていく。</a:t>
          </a:r>
          <a:endParaRPr lang="ja-JP" altLang="ja-JP" sz="1400">
            <a:effectLst/>
          </a:endParaRPr>
        </a:p>
        <a:p>
          <a:r>
            <a:rPr kumimoji="1" lang="ja-JP" altLang="ja-JP" sz="1100">
              <a:solidFill>
                <a:schemeClr val="dk1"/>
              </a:solidFill>
              <a:effectLst/>
              <a:latin typeface="+mn-lt"/>
              <a:ea typeface="+mn-ea"/>
              <a:cs typeface="+mn-cs"/>
            </a:rPr>
            <a:t>　住民一人当たりの公債費は、</a:t>
          </a:r>
          <a:r>
            <a:rPr kumimoji="1" lang="en-US" altLang="ja-JP" sz="1100">
              <a:solidFill>
                <a:schemeClr val="dk1"/>
              </a:solidFill>
              <a:effectLst/>
              <a:latin typeface="+mn-lt"/>
              <a:ea typeface="+mn-ea"/>
              <a:cs typeface="+mn-cs"/>
            </a:rPr>
            <a:t>66,351</a:t>
          </a:r>
          <a:r>
            <a:rPr kumimoji="1" lang="ja-JP" altLang="ja-JP" sz="1100">
              <a:solidFill>
                <a:schemeClr val="dk1"/>
              </a:solidFill>
              <a:effectLst/>
              <a:latin typeface="+mn-lt"/>
              <a:ea typeface="+mn-ea"/>
              <a:cs typeface="+mn-cs"/>
            </a:rPr>
            <a:t>円となっており、昨年度から</a:t>
          </a:r>
          <a:r>
            <a:rPr kumimoji="1" lang="en-US" altLang="ja-JP" sz="1100">
              <a:solidFill>
                <a:schemeClr val="dk1"/>
              </a:solidFill>
              <a:effectLst/>
              <a:latin typeface="+mn-lt"/>
              <a:ea typeface="+mn-ea"/>
              <a:cs typeface="+mn-cs"/>
            </a:rPr>
            <a:t>1,148</a:t>
          </a:r>
          <a:r>
            <a:rPr kumimoji="1" lang="ja-JP" altLang="ja-JP" sz="1100">
              <a:solidFill>
                <a:schemeClr val="dk1"/>
              </a:solidFill>
              <a:effectLst/>
              <a:latin typeface="+mn-lt"/>
              <a:ea typeface="+mn-ea"/>
              <a:cs typeface="+mn-cs"/>
            </a:rPr>
            <a:t>円減となった。令和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を</a:t>
          </a:r>
          <a:r>
            <a:rPr kumimoji="1" lang="ja-JP" altLang="ja-JP" sz="1100">
              <a:solidFill>
                <a:schemeClr val="dk1"/>
              </a:solidFill>
              <a:effectLst/>
              <a:latin typeface="+mn-lt"/>
              <a:ea typeface="+mn-ea"/>
              <a:cs typeface="+mn-cs"/>
            </a:rPr>
            <a:t>ピーク</a:t>
          </a:r>
          <a:r>
            <a:rPr kumimoji="1" lang="ja-JP" altLang="en-US" sz="1100">
              <a:solidFill>
                <a:schemeClr val="dk1"/>
              </a:solidFill>
              <a:effectLst/>
              <a:latin typeface="+mn-lt"/>
              <a:ea typeface="+mn-ea"/>
              <a:cs typeface="+mn-cs"/>
            </a:rPr>
            <a:t>に</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年度以降は減少に転じている。引き続き効果的かつ効率的な町債の発行に努めていく。</a:t>
          </a:r>
          <a:endParaRPr lang="ja-JP" altLang="ja-JP" sz="1400">
            <a:effectLst/>
          </a:endParaRPr>
        </a:p>
        <a:p>
          <a:r>
            <a:rPr kumimoji="1" lang="ja-JP" altLang="ja-JP" sz="1100">
              <a:solidFill>
                <a:schemeClr val="dk1"/>
              </a:solidFill>
              <a:effectLst/>
              <a:latin typeface="+mn-lt"/>
              <a:ea typeface="+mn-ea"/>
              <a:cs typeface="+mn-cs"/>
            </a:rPr>
            <a:t>　住民一人当たりの扶助費は、</a:t>
          </a:r>
          <a:r>
            <a:rPr kumimoji="1" lang="en-US" altLang="ja-JP" sz="1100">
              <a:solidFill>
                <a:schemeClr val="dk1"/>
              </a:solidFill>
              <a:effectLst/>
              <a:latin typeface="+mn-lt"/>
              <a:ea typeface="+mn-ea"/>
              <a:cs typeface="+mn-cs"/>
            </a:rPr>
            <a:t>61,349</a:t>
          </a:r>
          <a:r>
            <a:rPr kumimoji="1" lang="ja-JP" altLang="ja-JP" sz="1100">
              <a:solidFill>
                <a:schemeClr val="dk1"/>
              </a:solidFill>
              <a:effectLst/>
              <a:latin typeface="+mn-lt"/>
              <a:ea typeface="+mn-ea"/>
              <a:cs typeface="+mn-cs"/>
            </a:rPr>
            <a:t>円となっており、昨年度から</a:t>
          </a:r>
          <a:r>
            <a:rPr kumimoji="1" lang="en-US" altLang="ja-JP" sz="1100">
              <a:solidFill>
                <a:schemeClr val="dk1"/>
              </a:solidFill>
              <a:effectLst/>
              <a:latin typeface="+mn-lt"/>
              <a:ea typeface="+mn-ea"/>
              <a:cs typeface="+mn-cs"/>
            </a:rPr>
            <a:t>4,6310</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なった。これは、</a:t>
          </a:r>
          <a:r>
            <a:rPr kumimoji="1" lang="ja-JP" altLang="en-US" sz="1100">
              <a:solidFill>
                <a:schemeClr val="dk1"/>
              </a:solidFill>
              <a:effectLst/>
              <a:latin typeface="+mn-lt"/>
              <a:ea typeface="+mn-ea"/>
              <a:cs typeface="+mn-cs"/>
            </a:rPr>
            <a:t>下水道事業会計繰出金したことによるものである。</a:t>
          </a:r>
          <a:r>
            <a:rPr kumimoji="1" lang="ja-JP" altLang="ja-JP" sz="1100">
              <a:solidFill>
                <a:schemeClr val="dk1"/>
              </a:solidFill>
              <a:effectLst/>
              <a:latin typeface="+mn-lt"/>
              <a:ea typeface="+mn-ea"/>
              <a:cs typeface="+mn-cs"/>
            </a:rPr>
            <a:t>今後上昇傾向になることが予想されるため、その動向を注視する必要がある。</a:t>
          </a:r>
          <a:endParaRPr lang="ja-JP" altLang="ja-JP" sz="1400">
            <a:effectLst/>
          </a:endParaRPr>
        </a:p>
        <a:p>
          <a:r>
            <a:rPr kumimoji="1" lang="ja-JP" altLang="ja-JP" sz="1100">
              <a:solidFill>
                <a:schemeClr val="dk1"/>
              </a:solidFill>
              <a:effectLst/>
              <a:latin typeface="+mn-lt"/>
              <a:ea typeface="+mn-ea"/>
              <a:cs typeface="+mn-cs"/>
            </a:rPr>
            <a:t>　住民一人当たりの普通建設事業費（うち新規整備）は、</a:t>
          </a:r>
          <a:r>
            <a:rPr kumimoji="1" lang="en-US" altLang="ja-JP" sz="1100">
              <a:solidFill>
                <a:schemeClr val="dk1"/>
              </a:solidFill>
              <a:effectLst/>
              <a:latin typeface="+mn-lt"/>
              <a:ea typeface="+mn-ea"/>
              <a:cs typeface="+mn-cs"/>
            </a:rPr>
            <a:t>44,891</a:t>
          </a:r>
          <a:r>
            <a:rPr kumimoji="1" lang="ja-JP" altLang="ja-JP" sz="1100">
              <a:solidFill>
                <a:schemeClr val="dk1"/>
              </a:solidFill>
              <a:effectLst/>
              <a:latin typeface="+mn-lt"/>
              <a:ea typeface="+mn-ea"/>
              <a:cs typeface="+mn-cs"/>
            </a:rPr>
            <a:t>円となっ</a:t>
          </a:r>
          <a:r>
            <a:rPr kumimoji="1" lang="ja-JP" altLang="en-US" sz="1100">
              <a:solidFill>
                <a:schemeClr val="dk1"/>
              </a:solidFill>
              <a:effectLst/>
              <a:latin typeface="+mn-lt"/>
              <a:ea typeface="+mn-ea"/>
              <a:cs typeface="+mn-cs"/>
            </a:rPr>
            <a:t>ており</a:t>
          </a:r>
          <a:r>
            <a:rPr kumimoji="1" lang="ja-JP" altLang="ja-JP" sz="1100">
              <a:solidFill>
                <a:schemeClr val="dk1"/>
              </a:solidFill>
              <a:effectLst/>
              <a:latin typeface="+mn-lt"/>
              <a:ea typeface="+mn-ea"/>
              <a:cs typeface="+mn-cs"/>
            </a:rPr>
            <a:t>、昨年度から</a:t>
          </a:r>
          <a:r>
            <a:rPr kumimoji="1" lang="en-US" altLang="ja-JP" sz="1100">
              <a:solidFill>
                <a:schemeClr val="dk1"/>
              </a:solidFill>
              <a:effectLst/>
              <a:latin typeface="+mn-lt"/>
              <a:ea typeface="+mn-ea"/>
              <a:cs typeface="+mn-cs"/>
            </a:rPr>
            <a:t>16,436</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となりました。これは、</a:t>
          </a:r>
          <a:r>
            <a:rPr kumimoji="1" lang="ja-JP" altLang="en-US" sz="1100">
              <a:solidFill>
                <a:schemeClr val="dk1"/>
              </a:solidFill>
              <a:effectLst/>
              <a:latin typeface="+mn-lt"/>
              <a:ea typeface="+mn-ea"/>
              <a:cs typeface="+mn-cs"/>
            </a:rPr>
            <a:t>社会資本整備総合交付金事業等費</a:t>
          </a:r>
          <a:r>
            <a:rPr kumimoji="1" lang="ja-JP" altLang="ja-JP" sz="1100">
              <a:solidFill>
                <a:schemeClr val="dk1"/>
              </a:solidFill>
              <a:effectLst/>
              <a:latin typeface="+mn-lt"/>
              <a:ea typeface="+mn-ea"/>
              <a:cs typeface="+mn-cs"/>
            </a:rPr>
            <a:t>が</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したためである。</a:t>
          </a:r>
          <a:endParaRPr lang="ja-JP" altLang="ja-JP" sz="1400">
            <a:effectLst/>
          </a:endParaRPr>
        </a:p>
        <a:p>
          <a:r>
            <a:rPr kumimoji="1" lang="ja-JP" altLang="ja-JP" sz="1100">
              <a:solidFill>
                <a:schemeClr val="dk1"/>
              </a:solidFill>
              <a:effectLst/>
              <a:latin typeface="+mn-lt"/>
              <a:ea typeface="+mn-ea"/>
              <a:cs typeface="+mn-cs"/>
            </a:rPr>
            <a:t>　住民一人当たりの積立金は、</a:t>
          </a:r>
          <a:r>
            <a:rPr kumimoji="1" lang="en-US" altLang="ja-JP" sz="1100">
              <a:solidFill>
                <a:schemeClr val="dk1"/>
              </a:solidFill>
              <a:effectLst/>
              <a:latin typeface="+mn-lt"/>
              <a:ea typeface="+mn-ea"/>
              <a:cs typeface="+mn-cs"/>
            </a:rPr>
            <a:t>18,765</a:t>
          </a:r>
          <a:r>
            <a:rPr kumimoji="1" lang="ja-JP" altLang="ja-JP" sz="1100">
              <a:solidFill>
                <a:schemeClr val="dk1"/>
              </a:solidFill>
              <a:effectLst/>
              <a:latin typeface="+mn-lt"/>
              <a:ea typeface="+mn-ea"/>
              <a:cs typeface="+mn-cs"/>
            </a:rPr>
            <a:t>円となっており、昨年度から</a:t>
          </a:r>
          <a:r>
            <a:rPr kumimoji="1" lang="en-US" altLang="ja-JP" sz="1100">
              <a:solidFill>
                <a:schemeClr val="dk1"/>
              </a:solidFill>
              <a:effectLst/>
              <a:latin typeface="+mn-lt"/>
              <a:ea typeface="+mn-ea"/>
              <a:cs typeface="+mn-cs"/>
            </a:rPr>
            <a:t>9,727</a:t>
          </a:r>
          <a:r>
            <a:rPr kumimoji="1" lang="ja-JP" altLang="ja-JP" sz="1100">
              <a:solidFill>
                <a:schemeClr val="dk1"/>
              </a:solidFill>
              <a:effectLst/>
              <a:latin typeface="+mn-lt"/>
              <a:ea typeface="+mn-ea"/>
              <a:cs typeface="+mn-cs"/>
            </a:rPr>
            <a:t>円増となった。今後も計画的な各基金への積立を行う。</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三重県御浜町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7,809
7,752
88.13
6,041,809
5,713,326
197,376
3,581,615
3,157,961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254</xdr:rowOff>
    </xdr:from>
    <xdr:to>
      <xdr:col>24</xdr:col>
      <xdr:colOff>62865</xdr:colOff>
      <xdr:row>38</xdr:row>
      <xdr:rowOff>156900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5204"/>
          <a:ext cx="1270" cy="135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160727</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7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156900</xdr:rowOff>
    </xdr:from>
    <xdr:to>
      <xdr:col>24</xdr:col>
      <xdr:colOff>152400</xdr:colOff>
      <xdr:row>38</xdr:row>
      <xdr:rowOff>156900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118381</xdr:rowOff>
    </xdr:from>
    <xdr:ext cx="534377"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9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254</xdr:rowOff>
    </xdr:from>
    <xdr:to>
      <xdr:col>24</xdr:col>
      <xdr:colOff>152400</xdr:colOff>
      <xdr:row>31</xdr:row>
      <xdr:rowOff>254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5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59146</xdr:rowOff>
    </xdr:from>
    <xdr:to>
      <xdr:col>24</xdr:col>
      <xdr:colOff>63500</xdr:colOff>
      <xdr:row>38</xdr:row>
      <xdr:rowOff>100730</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3797300" y="6574246"/>
          <a:ext cx="838200" cy="41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36121</xdr:rowOff>
    </xdr:from>
    <xdr:ext cx="534377"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0368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13244</xdr:rowOff>
    </xdr:from>
    <xdr:to>
      <xdr:col>24</xdr:col>
      <xdr:colOff>114300</xdr:colOff>
      <xdr:row>36</xdr:row>
      <xdr:rowOff>114844</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18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59146</xdr:rowOff>
    </xdr:from>
    <xdr:to>
      <xdr:col>19</xdr:col>
      <xdr:colOff>177800</xdr:colOff>
      <xdr:row>38</xdr:row>
      <xdr:rowOff>60452</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574246"/>
          <a:ext cx="88900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48840</xdr:rowOff>
    </xdr:from>
    <xdr:to>
      <xdr:col>20</xdr:col>
      <xdr:colOff>38100</xdr:colOff>
      <xdr:row>36</xdr:row>
      <xdr:rowOff>150440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22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166967</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30111" y="5996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60452</xdr:rowOff>
    </xdr:from>
    <xdr:to>
      <xdr:col>15</xdr:col>
      <xdr:colOff>50800</xdr:colOff>
      <xdr:row>38</xdr:row>
      <xdr:rowOff>76998</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6575552"/>
          <a:ext cx="889000" cy="16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81716</xdr:rowOff>
    </xdr:from>
    <xdr:to>
      <xdr:col>15</xdr:col>
      <xdr:colOff>101600</xdr:colOff>
      <xdr:row>37</xdr:row>
      <xdr:rowOff>11866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53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28393</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41111" y="6029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76998</xdr:rowOff>
    </xdr:from>
    <xdr:to>
      <xdr:col>10</xdr:col>
      <xdr:colOff>114300</xdr:colOff>
      <xdr:row>38</xdr:row>
      <xdr:rowOff>140570</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6592098"/>
          <a:ext cx="889000" cy="63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107950</xdr:rowOff>
    </xdr:from>
    <xdr:to>
      <xdr:col>10</xdr:col>
      <xdr:colOff>165100</xdr:colOff>
      <xdr:row>37</xdr:row>
      <xdr:rowOff>38100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54627</xdr:rowOff>
    </xdr:from>
    <xdr:ext cx="534377"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52111" y="6055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116114</xdr:rowOff>
    </xdr:from>
    <xdr:to>
      <xdr:col>6</xdr:col>
      <xdr:colOff>38100</xdr:colOff>
      <xdr:row>37</xdr:row>
      <xdr:rowOff>46264</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88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62791</xdr:rowOff>
    </xdr:from>
    <xdr:ext cx="534377"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63111" y="6063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49930</xdr:rowOff>
    </xdr:from>
    <xdr:to>
      <xdr:col>24</xdr:col>
      <xdr:colOff>114300</xdr:colOff>
      <xdr:row>38</xdr:row>
      <xdr:rowOff>151530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565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136307</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47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8346</xdr:rowOff>
    </xdr:from>
    <xdr:to>
      <xdr:col>20</xdr:col>
      <xdr:colOff>38100</xdr:colOff>
      <xdr:row>38</xdr:row>
      <xdr:rowOff>109946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523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101073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6616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9652</xdr:rowOff>
    </xdr:from>
    <xdr:to>
      <xdr:col>15</xdr:col>
      <xdr:colOff>101600</xdr:colOff>
      <xdr:row>38</xdr:row>
      <xdr:rowOff>111252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524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102379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6617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26198</xdr:rowOff>
    </xdr:from>
    <xdr:to>
      <xdr:col>10</xdr:col>
      <xdr:colOff>165100</xdr:colOff>
      <xdr:row>38</xdr:row>
      <xdr:rowOff>127798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541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118925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6634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89770</xdr:rowOff>
    </xdr:from>
    <xdr:to>
      <xdr:col>6</xdr:col>
      <xdr:colOff>38100</xdr:colOff>
      <xdr:row>39</xdr:row>
      <xdr:rowOff>19920</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604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39</xdr:row>
      <xdr:rowOff>11047</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6697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69712</xdr:rowOff>
    </xdr:from>
    <xdr:to>
      <xdr:col>24</xdr:col>
      <xdr:colOff>62865</xdr:colOff>
      <xdr:row>58</xdr:row>
      <xdr:rowOff>33444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642212"/>
          <a:ext cx="1270" cy="13353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37271</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998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33444</xdr:rowOff>
    </xdr:from>
    <xdr:to>
      <xdr:col>24</xdr:col>
      <xdr:colOff>152400</xdr:colOff>
      <xdr:row>58</xdr:row>
      <xdr:rowOff>33444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9977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16389</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417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796,739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69712</xdr:rowOff>
    </xdr:from>
    <xdr:to>
      <xdr:col>24</xdr:col>
      <xdr:colOff>152400</xdr:colOff>
      <xdr:row>50</xdr:row>
      <xdr:rowOff>69712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642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162009</xdr:rowOff>
    </xdr:from>
    <xdr:to>
      <xdr:col>24</xdr:col>
      <xdr:colOff>63500</xdr:colOff>
      <xdr:row>58</xdr:row>
      <xdr:rowOff>26415</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934659"/>
          <a:ext cx="838200" cy="35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50668</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4804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27791</xdr:rowOff>
    </xdr:from>
    <xdr:to>
      <xdr:col>24</xdr:col>
      <xdr:colOff>114300</xdr:colOff>
      <xdr:row>56</xdr:row>
      <xdr:rowOff>129391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2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26415</xdr:rowOff>
    </xdr:from>
    <xdr:to>
      <xdr:col>19</xdr:col>
      <xdr:colOff>177800</xdr:colOff>
      <xdr:row>58</xdr:row>
      <xdr:rowOff>37061</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908300" y="9970515"/>
          <a:ext cx="889000" cy="10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52849</xdr:rowOff>
    </xdr:from>
    <xdr:to>
      <xdr:col>20</xdr:col>
      <xdr:colOff>38100</xdr:colOff>
      <xdr:row>56</xdr:row>
      <xdr:rowOff>154449</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54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170976</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429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34451</xdr:rowOff>
    </xdr:from>
    <xdr:to>
      <xdr:col>15</xdr:col>
      <xdr:colOff>50800</xdr:colOff>
      <xdr:row>58</xdr:row>
      <xdr:rowOff>37061</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019300" y="9978551"/>
          <a:ext cx="889000" cy="2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39875</xdr:rowOff>
    </xdr:from>
    <xdr:to>
      <xdr:col>15</xdr:col>
      <xdr:colOff>101600</xdr:colOff>
      <xdr:row>56</xdr:row>
      <xdr:rowOff>141475</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64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158002</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416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36491</xdr:rowOff>
    </xdr:from>
    <xdr:to>
      <xdr:col>10</xdr:col>
      <xdr:colOff>114300</xdr:colOff>
      <xdr:row>58</xdr:row>
      <xdr:rowOff>34451</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809141"/>
          <a:ext cx="889000" cy="169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162244</xdr:rowOff>
    </xdr:from>
    <xdr:to>
      <xdr:col>10</xdr:col>
      <xdr:colOff>165100</xdr:colOff>
      <xdr:row>56</xdr:row>
      <xdr:rowOff>92394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591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108921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367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34794</xdr:rowOff>
    </xdr:from>
    <xdr:to>
      <xdr:col>6</xdr:col>
      <xdr:colOff>38100</xdr:colOff>
      <xdr:row>55</xdr:row>
      <xdr:rowOff>136394</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46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152921</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239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111209</xdr:rowOff>
    </xdr:from>
    <xdr:to>
      <xdr:col>24</xdr:col>
      <xdr:colOff>114300</xdr:colOff>
      <xdr:row>58</xdr:row>
      <xdr:rowOff>41359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883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26136</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798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147065</xdr:rowOff>
    </xdr:from>
    <xdr:to>
      <xdr:col>20</xdr:col>
      <xdr:colOff>38100</xdr:colOff>
      <xdr:row>58</xdr:row>
      <xdr:rowOff>77215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919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68342</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530111" y="10012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157711</xdr:rowOff>
    </xdr:from>
    <xdr:to>
      <xdr:col>15</xdr:col>
      <xdr:colOff>101600</xdr:colOff>
      <xdr:row>58</xdr:row>
      <xdr:rowOff>87861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93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78988</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41111" y="10023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155101</xdr:rowOff>
    </xdr:from>
    <xdr:to>
      <xdr:col>10</xdr:col>
      <xdr:colOff>165100</xdr:colOff>
      <xdr:row>58</xdr:row>
      <xdr:rowOff>85251</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927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76378</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52111" y="10020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157141</xdr:rowOff>
    </xdr:from>
    <xdr:to>
      <xdr:col>6</xdr:col>
      <xdr:colOff>38100</xdr:colOff>
      <xdr:row>57</xdr:row>
      <xdr:rowOff>87291</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758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78418</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851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43018</xdr:rowOff>
    </xdr:from>
    <xdr:to>
      <xdr:col>24</xdr:col>
      <xdr:colOff>62865</xdr:colOff>
      <xdr:row>79</xdr:row>
      <xdr:rowOff>6259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15968"/>
          <a:ext cx="1270" cy="133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10086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55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6259</xdr:rowOff>
    </xdr:from>
    <xdr:to>
      <xdr:col>24</xdr:col>
      <xdr:colOff>152400</xdr:colOff>
      <xdr:row>79</xdr:row>
      <xdr:rowOff>6259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55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161145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1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43018</xdr:rowOff>
    </xdr:from>
    <xdr:to>
      <xdr:col>24</xdr:col>
      <xdr:colOff>152400</xdr:colOff>
      <xdr:row>71</xdr:row>
      <xdr:rowOff>43018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1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26025</xdr:rowOff>
    </xdr:from>
    <xdr:to>
      <xdr:col>24</xdr:col>
      <xdr:colOff>63500</xdr:colOff>
      <xdr:row>76</xdr:row>
      <xdr:rowOff>35375</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056225"/>
          <a:ext cx="838200" cy="9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133890</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6497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111013</xdr:rowOff>
    </xdr:from>
    <xdr:to>
      <xdr:col>24</xdr:col>
      <xdr:colOff>114300</xdr:colOff>
      <xdr:row>75</xdr:row>
      <xdr:rowOff>41163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798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35375</xdr:rowOff>
    </xdr:from>
    <xdr:to>
      <xdr:col>19</xdr:col>
      <xdr:colOff>177800</xdr:colOff>
      <xdr:row>76</xdr:row>
      <xdr:rowOff>146977</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065575"/>
          <a:ext cx="889000" cy="111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156490</xdr:rowOff>
    </xdr:from>
    <xdr:to>
      <xdr:col>20</xdr:col>
      <xdr:colOff>38100</xdr:colOff>
      <xdr:row>75</xdr:row>
      <xdr:rowOff>86640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84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103167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619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80028</xdr:rowOff>
    </xdr:from>
    <xdr:to>
      <xdr:col>15</xdr:col>
      <xdr:colOff>50800</xdr:colOff>
      <xdr:row>76</xdr:row>
      <xdr:rowOff>146977</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110228"/>
          <a:ext cx="889000" cy="66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98341</xdr:rowOff>
    </xdr:from>
    <xdr:to>
      <xdr:col>15</xdr:col>
      <xdr:colOff>101600</xdr:colOff>
      <xdr:row>76</xdr:row>
      <xdr:rowOff>28491</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2957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45018</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2732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80028</xdr:rowOff>
    </xdr:from>
    <xdr:to>
      <xdr:col>10</xdr:col>
      <xdr:colOff>114300</xdr:colOff>
      <xdr:row>77</xdr:row>
      <xdr:rowOff>142283</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110228"/>
          <a:ext cx="889000" cy="233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9614</xdr:rowOff>
    </xdr:from>
    <xdr:to>
      <xdr:col>10</xdr:col>
      <xdr:colOff>165100</xdr:colOff>
      <xdr:row>75</xdr:row>
      <xdr:rowOff>111214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2868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127741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643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95858</xdr:rowOff>
    </xdr:from>
    <xdr:to>
      <xdr:col>6</xdr:col>
      <xdr:colOff>38100</xdr:colOff>
      <xdr:row>77</xdr:row>
      <xdr:rowOff>26008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126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42534</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2901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146675</xdr:rowOff>
    </xdr:from>
    <xdr:to>
      <xdr:col>24</xdr:col>
      <xdr:colOff>114300</xdr:colOff>
      <xdr:row>76</xdr:row>
      <xdr:rowOff>76825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005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125102</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983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156025</xdr:rowOff>
    </xdr:from>
    <xdr:to>
      <xdr:col>20</xdr:col>
      <xdr:colOff>38100</xdr:colOff>
      <xdr:row>76</xdr:row>
      <xdr:rowOff>86175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01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77302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107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96177</xdr:rowOff>
    </xdr:from>
    <xdr:to>
      <xdr:col>15</xdr:col>
      <xdr:colOff>101600</xdr:colOff>
      <xdr:row>77</xdr:row>
      <xdr:rowOff>26327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126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17454</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219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29228</xdr:rowOff>
    </xdr:from>
    <xdr:to>
      <xdr:col>10</xdr:col>
      <xdr:colOff>165100</xdr:colOff>
      <xdr:row>76</xdr:row>
      <xdr:rowOff>130828</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05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121955</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152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91483</xdr:rowOff>
    </xdr:from>
    <xdr:to>
      <xdr:col>6</xdr:col>
      <xdr:colOff>38100</xdr:colOff>
      <xdr:row>78</xdr:row>
      <xdr:rowOff>21633</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293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12760</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3858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82150</xdr:rowOff>
    </xdr:from>
    <xdr:to>
      <xdr:col>24</xdr:col>
      <xdr:colOff>62865</xdr:colOff>
      <xdr:row>98</xdr:row>
      <xdr:rowOff>85967</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512650"/>
          <a:ext cx="1270" cy="1375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89794</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89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85967</xdr:rowOff>
    </xdr:from>
    <xdr:to>
      <xdr:col>24</xdr:col>
      <xdr:colOff>152400</xdr:colOff>
      <xdr:row>98</xdr:row>
      <xdr:rowOff>85967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888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28827</xdr:rowOff>
    </xdr:from>
    <xdr:ext cx="599010"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287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395,105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82150</xdr:rowOff>
    </xdr:from>
    <xdr:to>
      <xdr:col>24</xdr:col>
      <xdr:colOff>152400</xdr:colOff>
      <xdr:row>90</xdr:row>
      <xdr:rowOff>82150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51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111663</xdr:rowOff>
    </xdr:from>
    <xdr:to>
      <xdr:col>24</xdr:col>
      <xdr:colOff>63500</xdr:colOff>
      <xdr:row>97</xdr:row>
      <xdr:rowOff>119283</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3797300" y="16742313"/>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39733</xdr:rowOff>
    </xdr:from>
    <xdr:ext cx="599010"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3274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16856</xdr:rowOff>
    </xdr:from>
    <xdr:to>
      <xdr:col>24</xdr:col>
      <xdr:colOff>114300</xdr:colOff>
      <xdr:row>96</xdr:row>
      <xdr:rowOff>118456</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476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115678</xdr:rowOff>
    </xdr:from>
    <xdr:to>
      <xdr:col>19</xdr:col>
      <xdr:colOff>177800</xdr:colOff>
      <xdr:row>97</xdr:row>
      <xdr:rowOff>119283</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908300" y="16746328"/>
          <a:ext cx="889000" cy="3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59669</xdr:rowOff>
    </xdr:from>
    <xdr:to>
      <xdr:col>20</xdr:col>
      <xdr:colOff>38100</xdr:colOff>
      <xdr:row>96</xdr:row>
      <xdr:rowOff>161269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518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6346</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497795" y="16294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112340</xdr:rowOff>
    </xdr:from>
    <xdr:to>
      <xdr:col>15</xdr:col>
      <xdr:colOff>50800</xdr:colOff>
      <xdr:row>97</xdr:row>
      <xdr:rowOff>115678</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019300" y="16742990"/>
          <a:ext cx="889000" cy="3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99251</xdr:rowOff>
    </xdr:from>
    <xdr:to>
      <xdr:col>15</xdr:col>
      <xdr:colOff>101600</xdr:colOff>
      <xdr:row>97</xdr:row>
      <xdr:rowOff>29401</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55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45928</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08795" y="16333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112340</xdr:rowOff>
    </xdr:from>
    <xdr:to>
      <xdr:col>10</xdr:col>
      <xdr:colOff>114300</xdr:colOff>
      <xdr:row>97</xdr:row>
      <xdr:rowOff>138790</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742990"/>
          <a:ext cx="889000" cy="26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104434</xdr:rowOff>
    </xdr:from>
    <xdr:to>
      <xdr:col>10</xdr:col>
      <xdr:colOff>165100</xdr:colOff>
      <xdr:row>97</xdr:row>
      <xdr:rowOff>34584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563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51111</xdr:rowOff>
    </xdr:from>
    <xdr:ext cx="59901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19795" y="16338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157629</xdr:rowOff>
    </xdr:from>
    <xdr:to>
      <xdr:col>6</xdr:col>
      <xdr:colOff>38100</xdr:colOff>
      <xdr:row>97</xdr:row>
      <xdr:rowOff>87779</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61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104306</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392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60863</xdr:rowOff>
    </xdr:from>
    <xdr:to>
      <xdr:col>24</xdr:col>
      <xdr:colOff>114300</xdr:colOff>
      <xdr:row>97</xdr:row>
      <xdr:rowOff>162463</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691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39290</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669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68483</xdr:rowOff>
    </xdr:from>
    <xdr:to>
      <xdr:col>20</xdr:col>
      <xdr:colOff>38100</xdr:colOff>
      <xdr:row>97</xdr:row>
      <xdr:rowOff>170083</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699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161210</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791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64878</xdr:rowOff>
    </xdr:from>
    <xdr:to>
      <xdr:col>15</xdr:col>
      <xdr:colOff>101600</xdr:colOff>
      <xdr:row>97</xdr:row>
      <xdr:rowOff>166478</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695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157605</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788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61540</xdr:rowOff>
    </xdr:from>
    <xdr:to>
      <xdr:col>10</xdr:col>
      <xdr:colOff>165100</xdr:colOff>
      <xdr:row>97</xdr:row>
      <xdr:rowOff>163140</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692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154267</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6784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87990</xdr:rowOff>
    </xdr:from>
    <xdr:to>
      <xdr:col>6</xdr:col>
      <xdr:colOff>38100</xdr:colOff>
      <xdr:row>98</xdr:row>
      <xdr:rowOff>18140</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71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9267</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811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2083</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488483"/>
          <a:ext cx="1270" cy="1166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120210</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263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5,102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32</xdr:row>
      <xdr:rowOff>2083</xdr:rowOff>
    </xdr:from>
    <xdr:to>
      <xdr:col>55</xdr:col>
      <xdr:colOff>88900</xdr:colOff>
      <xdr:row>32</xdr:row>
      <xdr:rowOff>2083</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48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11650</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35530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160224</xdr:rowOff>
    </xdr:from>
    <xdr:to>
      <xdr:col>55</xdr:col>
      <xdr:colOff>50800</xdr:colOff>
      <xdr:row>38</xdr:row>
      <xdr:rowOff>90374</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03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148793</xdr:rowOff>
    </xdr:from>
    <xdr:to>
      <xdr:col>50</xdr:col>
      <xdr:colOff>165100</xdr:colOff>
      <xdr:row>38</xdr:row>
      <xdr:rowOff>78943</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49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95470</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2676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151079</xdr:rowOff>
    </xdr:from>
    <xdr:to>
      <xdr:col>46</xdr:col>
      <xdr:colOff>38100</xdr:colOff>
      <xdr:row>38</xdr:row>
      <xdr:rowOff>81229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494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97756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2699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166167</xdr:rowOff>
    </xdr:from>
    <xdr:to>
      <xdr:col>41</xdr:col>
      <xdr:colOff>101600</xdr:colOff>
      <xdr:row>38</xdr:row>
      <xdr:rowOff>96317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112844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2850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166853</xdr:rowOff>
    </xdr:from>
    <xdr:to>
      <xdr:col>36</xdr:col>
      <xdr:colOff>165100</xdr:colOff>
      <xdr:row>38</xdr:row>
      <xdr:rowOff>97003</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10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113530</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2857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3827</xdr:rowOff>
    </xdr:from>
    <xdr:ext cx="249299"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101254</xdr:rowOff>
    </xdr:from>
    <xdr:to>
      <xdr:col>54</xdr:col>
      <xdr:colOff>189865</xdr:colOff>
      <xdr:row>58</xdr:row>
      <xdr:rowOff>138942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73754"/>
          <a:ext cx="1270" cy="1409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142769</xdr:rowOff>
    </xdr:from>
    <xdr:ext cx="534377"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086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138942</xdr:rowOff>
    </xdr:from>
    <xdr:to>
      <xdr:col>55</xdr:col>
      <xdr:colOff>88900</xdr:colOff>
      <xdr:row>58</xdr:row>
      <xdr:rowOff>138942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08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47931</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48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390,091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101254</xdr:rowOff>
    </xdr:from>
    <xdr:to>
      <xdr:col>55</xdr:col>
      <xdr:colOff>88900</xdr:colOff>
      <xdr:row>50</xdr:row>
      <xdr:rowOff>101254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73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35832</xdr:rowOff>
    </xdr:from>
    <xdr:to>
      <xdr:col>55</xdr:col>
      <xdr:colOff>0</xdr:colOff>
      <xdr:row>58</xdr:row>
      <xdr:rowOff>67150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9979932"/>
          <a:ext cx="838200" cy="31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94354</xdr:rowOff>
    </xdr:from>
    <xdr:ext cx="599010"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5241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71477</xdr:rowOff>
    </xdr:from>
    <xdr:to>
      <xdr:col>55</xdr:col>
      <xdr:colOff>50800</xdr:colOff>
      <xdr:row>57</xdr:row>
      <xdr:rowOff>1627</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67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66357</xdr:rowOff>
    </xdr:from>
    <xdr:to>
      <xdr:col>50</xdr:col>
      <xdr:colOff>114300</xdr:colOff>
      <xdr:row>58</xdr:row>
      <xdr:rowOff>67150</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8750300" y="10010457"/>
          <a:ext cx="889000" cy="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85223</xdr:rowOff>
    </xdr:from>
    <xdr:to>
      <xdr:col>50</xdr:col>
      <xdr:colOff>165100</xdr:colOff>
      <xdr:row>57</xdr:row>
      <xdr:rowOff>15373</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6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31900</xdr:rowOff>
    </xdr:from>
    <xdr:ext cx="599010"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39795" y="9461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50245</xdr:rowOff>
    </xdr:from>
    <xdr:to>
      <xdr:col>45</xdr:col>
      <xdr:colOff>177800</xdr:colOff>
      <xdr:row>58</xdr:row>
      <xdr:rowOff>66357</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7861300" y="9994345"/>
          <a:ext cx="889000" cy="16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63449</xdr:rowOff>
    </xdr:from>
    <xdr:to>
      <xdr:col>46</xdr:col>
      <xdr:colOff>38100</xdr:colOff>
      <xdr:row>56</xdr:row>
      <xdr:rowOff>165049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664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10126</xdr:rowOff>
    </xdr:from>
    <xdr:ext cx="59901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50795" y="9439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50245</xdr:rowOff>
    </xdr:from>
    <xdr:to>
      <xdr:col>41</xdr:col>
      <xdr:colOff>50800</xdr:colOff>
      <xdr:row>58</xdr:row>
      <xdr:rowOff>60524</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9994345"/>
          <a:ext cx="889000" cy="10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99561</xdr:rowOff>
    </xdr:from>
    <xdr:to>
      <xdr:col>41</xdr:col>
      <xdr:colOff>101600</xdr:colOff>
      <xdr:row>57</xdr:row>
      <xdr:rowOff>29711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00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46238</xdr:rowOff>
    </xdr:from>
    <xdr:ext cx="59901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61795" y="9475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125030</xdr:rowOff>
    </xdr:from>
    <xdr:to>
      <xdr:col>36</xdr:col>
      <xdr:colOff>165100</xdr:colOff>
      <xdr:row>57</xdr:row>
      <xdr:rowOff>55180</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72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71707</xdr:rowOff>
    </xdr:from>
    <xdr:ext cx="59901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672795" y="9501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156482</xdr:rowOff>
    </xdr:from>
    <xdr:to>
      <xdr:col>55</xdr:col>
      <xdr:colOff>50800</xdr:colOff>
      <xdr:row>58</xdr:row>
      <xdr:rowOff>86632</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929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71409</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844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16350</xdr:rowOff>
    </xdr:from>
    <xdr:to>
      <xdr:col>50</xdr:col>
      <xdr:colOff>165100</xdr:colOff>
      <xdr:row>58</xdr:row>
      <xdr:rowOff>117950</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96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109077</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10053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15557</xdr:rowOff>
    </xdr:from>
    <xdr:to>
      <xdr:col>46</xdr:col>
      <xdr:colOff>38100</xdr:colOff>
      <xdr:row>58</xdr:row>
      <xdr:rowOff>117157</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959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108284</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10052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170895</xdr:rowOff>
    </xdr:from>
    <xdr:to>
      <xdr:col>41</xdr:col>
      <xdr:colOff>101600</xdr:colOff>
      <xdr:row>58</xdr:row>
      <xdr:rowOff>101045</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943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92172</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10036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9724</xdr:rowOff>
    </xdr:from>
    <xdr:to>
      <xdr:col>36</xdr:col>
      <xdr:colOff>165100</xdr:colOff>
      <xdr:row>58</xdr:row>
      <xdr:rowOff>111324</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953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102451</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10046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121869</xdr:rowOff>
    </xdr:from>
    <xdr:to>
      <xdr:col>54</xdr:col>
      <xdr:colOff>189865</xdr:colOff>
      <xdr:row>78</xdr:row>
      <xdr:rowOff>114632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23369"/>
          <a:ext cx="1270" cy="1364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118459</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491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114632</xdr:rowOff>
    </xdr:from>
    <xdr:to>
      <xdr:col>55</xdr:col>
      <xdr:colOff>88900</xdr:colOff>
      <xdr:row>78</xdr:row>
      <xdr:rowOff>114632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487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68546</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98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303,900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121869</xdr:rowOff>
    </xdr:from>
    <xdr:to>
      <xdr:col>55</xdr:col>
      <xdr:colOff>88900</xdr:colOff>
      <xdr:row>70</xdr:row>
      <xdr:rowOff>121869</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2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52941</xdr:rowOff>
    </xdr:from>
    <xdr:to>
      <xdr:col>55</xdr:col>
      <xdr:colOff>0</xdr:colOff>
      <xdr:row>78</xdr:row>
      <xdr:rowOff>81851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426041"/>
          <a:ext cx="838200" cy="2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60712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909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37835</xdr:rowOff>
    </xdr:from>
    <xdr:to>
      <xdr:col>55</xdr:col>
      <xdr:colOff>50800</xdr:colOff>
      <xdr:row>77</xdr:row>
      <xdr:rowOff>139435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164888</xdr:rowOff>
    </xdr:from>
    <xdr:to>
      <xdr:col>50</xdr:col>
      <xdr:colOff>114300</xdr:colOff>
      <xdr:row>78</xdr:row>
      <xdr:rowOff>81851</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366538"/>
          <a:ext cx="889000" cy="88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60348</xdr:rowOff>
    </xdr:from>
    <xdr:to>
      <xdr:col>50</xdr:col>
      <xdr:colOff>165100</xdr:colOff>
      <xdr:row>77</xdr:row>
      <xdr:rowOff>161948</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6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7025</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037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164888</xdr:rowOff>
    </xdr:from>
    <xdr:to>
      <xdr:col>45</xdr:col>
      <xdr:colOff>177800</xdr:colOff>
      <xdr:row>78</xdr:row>
      <xdr:rowOff>41484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366538"/>
          <a:ext cx="889000" cy="48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42132</xdr:rowOff>
    </xdr:from>
    <xdr:to>
      <xdr:col>46</xdr:col>
      <xdr:colOff>38100</xdr:colOff>
      <xdr:row>77</xdr:row>
      <xdr:rowOff>143732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4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160259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01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171270</xdr:rowOff>
    </xdr:from>
    <xdr:to>
      <xdr:col>41</xdr:col>
      <xdr:colOff>50800</xdr:colOff>
      <xdr:row>78</xdr:row>
      <xdr:rowOff>41484</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372920"/>
          <a:ext cx="889000" cy="41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65565</xdr:rowOff>
    </xdr:from>
    <xdr:to>
      <xdr:col>41</xdr:col>
      <xdr:colOff>101600</xdr:colOff>
      <xdr:row>77</xdr:row>
      <xdr:rowOff>167165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26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12242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042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45901</xdr:rowOff>
    </xdr:from>
    <xdr:to>
      <xdr:col>36</xdr:col>
      <xdr:colOff>165100</xdr:colOff>
      <xdr:row>77</xdr:row>
      <xdr:rowOff>147501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247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164028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02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2141</xdr:rowOff>
    </xdr:from>
    <xdr:to>
      <xdr:col>55</xdr:col>
      <xdr:colOff>50800</xdr:colOff>
      <xdr:row>78</xdr:row>
      <xdr:rowOff>103741</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375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88518</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290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31051</xdr:rowOff>
    </xdr:from>
    <xdr:to>
      <xdr:col>50</xdr:col>
      <xdr:colOff>165100</xdr:colOff>
      <xdr:row>78</xdr:row>
      <xdr:rowOff>132651</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40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123778</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496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114088</xdr:rowOff>
    </xdr:from>
    <xdr:to>
      <xdr:col>46</xdr:col>
      <xdr:colOff>38100</xdr:colOff>
      <xdr:row>78</xdr:row>
      <xdr:rowOff>44238</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315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35365</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408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162134</xdr:rowOff>
    </xdr:from>
    <xdr:to>
      <xdr:col>41</xdr:col>
      <xdr:colOff>101600</xdr:colOff>
      <xdr:row>78</xdr:row>
      <xdr:rowOff>92284</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363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83411</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456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120470</xdr:rowOff>
    </xdr:from>
    <xdr:to>
      <xdr:col>36</xdr:col>
      <xdr:colOff>165100</xdr:colOff>
      <xdr:row>78</xdr:row>
      <xdr:rowOff>50620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32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41747</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414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21189</xdr:rowOff>
    </xdr:from>
    <xdr:to>
      <xdr:col>54</xdr:col>
      <xdr:colOff>189865</xdr:colOff>
      <xdr:row>97</xdr:row>
      <xdr:rowOff>130697</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451689"/>
          <a:ext cx="1270" cy="1309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134524</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765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130697</xdr:rowOff>
    </xdr:from>
    <xdr:to>
      <xdr:col>55</xdr:col>
      <xdr:colOff>88900</xdr:colOff>
      <xdr:row>97</xdr:row>
      <xdr:rowOff>130697</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761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139316</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226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325,921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21189</xdr:rowOff>
    </xdr:from>
    <xdr:to>
      <xdr:col>55</xdr:col>
      <xdr:colOff>88900</xdr:colOff>
      <xdr:row>90</xdr:row>
      <xdr:rowOff>21189</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45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76991</xdr:rowOff>
    </xdr:from>
    <xdr:to>
      <xdr:col>55</xdr:col>
      <xdr:colOff>0</xdr:colOff>
      <xdr:row>97</xdr:row>
      <xdr:rowOff>59607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536191"/>
          <a:ext cx="838200" cy="154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45986</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1622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23109</xdr:rowOff>
    </xdr:from>
    <xdr:to>
      <xdr:col>55</xdr:col>
      <xdr:colOff>50800</xdr:colOff>
      <xdr:row>95</xdr:row>
      <xdr:rowOff>124709</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31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59607</xdr:rowOff>
    </xdr:from>
    <xdr:to>
      <xdr:col>50</xdr:col>
      <xdr:colOff>114300</xdr:colOff>
      <xdr:row>97</xdr:row>
      <xdr:rowOff>83671</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690257"/>
          <a:ext cx="889000" cy="24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86796</xdr:rowOff>
    </xdr:from>
    <xdr:to>
      <xdr:col>50</xdr:col>
      <xdr:colOff>165100</xdr:colOff>
      <xdr:row>96</xdr:row>
      <xdr:rowOff>16946</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374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33473</xdr:rowOff>
    </xdr:from>
    <xdr:ext cx="599010"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39795" y="16149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131649</xdr:rowOff>
    </xdr:from>
    <xdr:to>
      <xdr:col>45</xdr:col>
      <xdr:colOff>177800</xdr:colOff>
      <xdr:row>97</xdr:row>
      <xdr:rowOff>83671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61300" y="16590849"/>
          <a:ext cx="889000" cy="123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107307</xdr:rowOff>
    </xdr:from>
    <xdr:to>
      <xdr:col>46</xdr:col>
      <xdr:colOff>38100</xdr:colOff>
      <xdr:row>96</xdr:row>
      <xdr:rowOff>37457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39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53984</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50795" y="16170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120421</xdr:rowOff>
    </xdr:from>
    <xdr:to>
      <xdr:col>41</xdr:col>
      <xdr:colOff>50800</xdr:colOff>
      <xdr:row>96</xdr:row>
      <xdr:rowOff>131649</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6972300" y="16579621"/>
          <a:ext cx="889000" cy="1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123117</xdr:rowOff>
    </xdr:from>
    <xdr:to>
      <xdr:col>41</xdr:col>
      <xdr:colOff>101600</xdr:colOff>
      <xdr:row>96</xdr:row>
      <xdr:rowOff>53267</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41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69794</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61795" y="16186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146754</xdr:rowOff>
    </xdr:from>
    <xdr:to>
      <xdr:col>36</xdr:col>
      <xdr:colOff>165100</xdr:colOff>
      <xdr:row>96</xdr:row>
      <xdr:rowOff>76904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434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93431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209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26191</xdr:rowOff>
    </xdr:from>
    <xdr:to>
      <xdr:col>55</xdr:col>
      <xdr:colOff>50800</xdr:colOff>
      <xdr:row>96</xdr:row>
      <xdr:rowOff>127791</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485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4618</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463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8807</xdr:rowOff>
    </xdr:from>
    <xdr:to>
      <xdr:col>50</xdr:col>
      <xdr:colOff>165100</xdr:colOff>
      <xdr:row>97</xdr:row>
      <xdr:rowOff>110407</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639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101534</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732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32871</xdr:rowOff>
    </xdr:from>
    <xdr:to>
      <xdr:col>46</xdr:col>
      <xdr:colOff>38100</xdr:colOff>
      <xdr:row>97</xdr:row>
      <xdr:rowOff>134471</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663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125598</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756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80849</xdr:rowOff>
    </xdr:from>
    <xdr:to>
      <xdr:col>41</xdr:col>
      <xdr:colOff>101600</xdr:colOff>
      <xdr:row>97</xdr:row>
      <xdr:rowOff>10999</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540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2126</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632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69621</xdr:rowOff>
    </xdr:from>
    <xdr:to>
      <xdr:col>36</xdr:col>
      <xdr:colOff>165100</xdr:colOff>
      <xdr:row>96</xdr:row>
      <xdr:rowOff>171221</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528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162348</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621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8925</xdr:rowOff>
    </xdr:from>
    <xdr:to>
      <xdr:col>85</xdr:col>
      <xdr:colOff>126364</xdr:colOff>
      <xdr:row>38</xdr:row>
      <xdr:rowOff>31824</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23875"/>
          <a:ext cx="1269" cy="1223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35651</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50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31824</xdr:rowOff>
    </xdr:from>
    <xdr:to>
      <xdr:col>86</xdr:col>
      <xdr:colOff>25400</xdr:colOff>
      <xdr:row>38</xdr:row>
      <xdr:rowOff>31824</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46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127052</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099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184,662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8925</xdr:rowOff>
    </xdr:from>
    <xdr:to>
      <xdr:col>86</xdr:col>
      <xdr:colOff>25400</xdr:colOff>
      <xdr:row>31</xdr:row>
      <xdr:rowOff>8925</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23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85042</xdr:rowOff>
    </xdr:from>
    <xdr:to>
      <xdr:col>85</xdr:col>
      <xdr:colOff>127000</xdr:colOff>
      <xdr:row>37</xdr:row>
      <xdr:rowOff>124803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5481300" y="6428692"/>
          <a:ext cx="838200" cy="39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130949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1316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108072</xdr:rowOff>
    </xdr:from>
    <xdr:to>
      <xdr:col>85</xdr:col>
      <xdr:colOff>177800</xdr:colOff>
      <xdr:row>37</xdr:row>
      <xdr:rowOff>38222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80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85042</xdr:rowOff>
    </xdr:from>
    <xdr:to>
      <xdr:col>81</xdr:col>
      <xdr:colOff>50800</xdr:colOff>
      <xdr:row>37</xdr:row>
      <xdr:rowOff>156716</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4592300" y="6428692"/>
          <a:ext cx="889000" cy="71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147201</xdr:rowOff>
    </xdr:from>
    <xdr:to>
      <xdr:col>81</xdr:col>
      <xdr:colOff>101600</xdr:colOff>
      <xdr:row>37</xdr:row>
      <xdr:rowOff>77351</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19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93878</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094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94094</xdr:rowOff>
    </xdr:from>
    <xdr:to>
      <xdr:col>76</xdr:col>
      <xdr:colOff>114300</xdr:colOff>
      <xdr:row>37</xdr:row>
      <xdr:rowOff>156716</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3703300" y="6437744"/>
          <a:ext cx="889000" cy="62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159057</xdr:rowOff>
    </xdr:from>
    <xdr:to>
      <xdr:col>76</xdr:col>
      <xdr:colOff>165100</xdr:colOff>
      <xdr:row>37</xdr:row>
      <xdr:rowOff>89207</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3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105734</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106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94094</xdr:rowOff>
    </xdr:from>
    <xdr:to>
      <xdr:col>71</xdr:col>
      <xdr:colOff>177800</xdr:colOff>
      <xdr:row>37</xdr:row>
      <xdr:rowOff>157782</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2814300" y="6437744"/>
          <a:ext cx="889000" cy="63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139718</xdr:rowOff>
    </xdr:from>
    <xdr:to>
      <xdr:col>72</xdr:col>
      <xdr:colOff>38100</xdr:colOff>
      <xdr:row>37</xdr:row>
      <xdr:rowOff>69868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86395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087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109992</xdr:rowOff>
    </xdr:from>
    <xdr:to>
      <xdr:col>67</xdr:col>
      <xdr:colOff>101600</xdr:colOff>
      <xdr:row>37</xdr:row>
      <xdr:rowOff>40142</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28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56669</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057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74003</xdr:rowOff>
    </xdr:from>
    <xdr:to>
      <xdr:col>85</xdr:col>
      <xdr:colOff>177800</xdr:colOff>
      <xdr:row>38</xdr:row>
      <xdr:rowOff>4153</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417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160380</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332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34242</xdr:rowOff>
    </xdr:from>
    <xdr:to>
      <xdr:col>81</xdr:col>
      <xdr:colOff>101600</xdr:colOff>
      <xdr:row>37</xdr:row>
      <xdr:rowOff>135842</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377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126969</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470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105916</xdr:rowOff>
    </xdr:from>
    <xdr:to>
      <xdr:col>76</xdr:col>
      <xdr:colOff>165100</xdr:colOff>
      <xdr:row>38</xdr:row>
      <xdr:rowOff>36066</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449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27192</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542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43294</xdr:rowOff>
    </xdr:from>
    <xdr:to>
      <xdr:col>72</xdr:col>
      <xdr:colOff>38100</xdr:colOff>
      <xdr:row>37</xdr:row>
      <xdr:rowOff>144894</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386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136021</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47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106982</xdr:rowOff>
    </xdr:from>
    <xdr:to>
      <xdr:col>67</xdr:col>
      <xdr:colOff>101600</xdr:colOff>
      <xdr:row>38</xdr:row>
      <xdr:rowOff>37133</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45063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28260</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543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45993</xdr:rowOff>
    </xdr:from>
    <xdr:to>
      <xdr:col>85</xdr:col>
      <xdr:colOff>126364</xdr:colOff>
      <xdr:row>57</xdr:row>
      <xdr:rowOff>55955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18493"/>
          <a:ext cx="1269" cy="1210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59782</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983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55955</xdr:rowOff>
    </xdr:from>
    <xdr:to>
      <xdr:col>86</xdr:col>
      <xdr:colOff>25400</xdr:colOff>
      <xdr:row>57</xdr:row>
      <xdr:rowOff>55955</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9828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164120</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393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320,496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45993</xdr:rowOff>
    </xdr:from>
    <xdr:to>
      <xdr:col>86</xdr:col>
      <xdr:colOff>25400</xdr:colOff>
      <xdr:row>50</xdr:row>
      <xdr:rowOff>45993</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18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55955</xdr:rowOff>
    </xdr:from>
    <xdr:to>
      <xdr:col>85</xdr:col>
      <xdr:colOff>127000</xdr:colOff>
      <xdr:row>57</xdr:row>
      <xdr:rowOff>92979</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5481300" y="9828605"/>
          <a:ext cx="838200" cy="37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30272</xdr:rowOff>
    </xdr:from>
    <xdr:ext cx="599010"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2885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7395</xdr:rowOff>
    </xdr:from>
    <xdr:to>
      <xdr:col>85</xdr:col>
      <xdr:colOff>177800</xdr:colOff>
      <xdr:row>55</xdr:row>
      <xdr:rowOff>108995</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43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92979</xdr:rowOff>
    </xdr:from>
    <xdr:to>
      <xdr:col>81</xdr:col>
      <xdr:colOff>50800</xdr:colOff>
      <xdr:row>57</xdr:row>
      <xdr:rowOff>94935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4592300" y="9865629"/>
          <a:ext cx="889000" cy="1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60325</xdr:rowOff>
    </xdr:from>
    <xdr:to>
      <xdr:col>81</xdr:col>
      <xdr:colOff>101600</xdr:colOff>
      <xdr:row>55</xdr:row>
      <xdr:rowOff>161925</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49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7002</xdr:rowOff>
    </xdr:from>
    <xdr:ext cx="599010"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181795" y="9265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94935</xdr:rowOff>
    </xdr:from>
    <xdr:to>
      <xdr:col>76</xdr:col>
      <xdr:colOff>114300</xdr:colOff>
      <xdr:row>57</xdr:row>
      <xdr:rowOff>114252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3703300" y="9867585"/>
          <a:ext cx="889000" cy="19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72532</xdr:rowOff>
    </xdr:from>
    <xdr:to>
      <xdr:col>76</xdr:col>
      <xdr:colOff>165100</xdr:colOff>
      <xdr:row>56</xdr:row>
      <xdr:rowOff>2682</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502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54</xdr:row>
      <xdr:rowOff>19209</xdr:rowOff>
    </xdr:from>
    <xdr:ext cx="599010"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292795" y="9277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79084</xdr:rowOff>
    </xdr:from>
    <xdr:to>
      <xdr:col>71</xdr:col>
      <xdr:colOff>177800</xdr:colOff>
      <xdr:row>57</xdr:row>
      <xdr:rowOff>114252</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814300" y="9851734"/>
          <a:ext cx="889000" cy="35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117301</xdr:rowOff>
    </xdr:from>
    <xdr:to>
      <xdr:col>72</xdr:col>
      <xdr:colOff>38100</xdr:colOff>
      <xdr:row>56</xdr:row>
      <xdr:rowOff>47451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54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54</xdr:row>
      <xdr:rowOff>63978</xdr:rowOff>
    </xdr:from>
    <xdr:ext cx="599010"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03795" y="9322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140458</xdr:rowOff>
    </xdr:from>
    <xdr:to>
      <xdr:col>67</xdr:col>
      <xdr:colOff>101600</xdr:colOff>
      <xdr:row>56</xdr:row>
      <xdr:rowOff>70608</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57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54</xdr:row>
      <xdr:rowOff>87135</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14795" y="9345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5155</xdr:rowOff>
    </xdr:from>
    <xdr:to>
      <xdr:col>85</xdr:col>
      <xdr:colOff>177800</xdr:colOff>
      <xdr:row>57</xdr:row>
      <xdr:rowOff>106755</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77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91532</xdr:rowOff>
    </xdr:from>
    <xdr:ext cx="534377"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69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42179</xdr:rowOff>
    </xdr:from>
    <xdr:to>
      <xdr:col>81</xdr:col>
      <xdr:colOff>101600</xdr:colOff>
      <xdr:row>57</xdr:row>
      <xdr:rowOff>143779</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814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134906</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907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44135</xdr:rowOff>
    </xdr:from>
    <xdr:to>
      <xdr:col>76</xdr:col>
      <xdr:colOff>165100</xdr:colOff>
      <xdr:row>57</xdr:row>
      <xdr:rowOff>145735</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9816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136862</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909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63452</xdr:rowOff>
    </xdr:from>
    <xdr:to>
      <xdr:col>72</xdr:col>
      <xdr:colOff>38100</xdr:colOff>
      <xdr:row>57</xdr:row>
      <xdr:rowOff>165052</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9836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156179</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9928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28284</xdr:rowOff>
    </xdr:from>
    <xdr:to>
      <xdr:col>67</xdr:col>
      <xdr:colOff>101600</xdr:colOff>
      <xdr:row>57</xdr:row>
      <xdr:rowOff>129884</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800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121011</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893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49175</xdr:rowOff>
    </xdr:from>
    <xdr:to>
      <xdr:col>85</xdr:col>
      <xdr:colOff>126364</xdr:colOff>
      <xdr:row>79</xdr:row>
      <xdr:rowOff>98879</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22125"/>
          <a:ext cx="1269" cy="1421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167302</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1997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130,566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49175</xdr:rowOff>
    </xdr:from>
    <xdr:to>
      <xdr:col>86</xdr:col>
      <xdr:colOff>25400</xdr:colOff>
      <xdr:row>71</xdr:row>
      <xdr:rowOff>49175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22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77837</xdr:rowOff>
    </xdr:from>
    <xdr:to>
      <xdr:col>85</xdr:col>
      <xdr:colOff>127000</xdr:colOff>
      <xdr:row>79</xdr:row>
      <xdr:rowOff>80231</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5481300" y="13622387"/>
          <a:ext cx="838200" cy="2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109328</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310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86451</xdr:rowOff>
    </xdr:from>
    <xdr:to>
      <xdr:col>85</xdr:col>
      <xdr:colOff>177800</xdr:colOff>
      <xdr:row>79</xdr:row>
      <xdr:rowOff>16601</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5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80231</xdr:rowOff>
    </xdr:from>
    <xdr:to>
      <xdr:col>81</xdr:col>
      <xdr:colOff>50800</xdr:colOff>
      <xdr:row>79</xdr:row>
      <xdr:rowOff>95864</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4592300" y="13624781"/>
          <a:ext cx="889000" cy="15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42059</xdr:rowOff>
    </xdr:from>
    <xdr:to>
      <xdr:col>81</xdr:col>
      <xdr:colOff>101600</xdr:colOff>
      <xdr:row>78</xdr:row>
      <xdr:rowOff>143659</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15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160186</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190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89833</xdr:rowOff>
    </xdr:from>
    <xdr:to>
      <xdr:col>76</xdr:col>
      <xdr:colOff>114300</xdr:colOff>
      <xdr:row>79</xdr:row>
      <xdr:rowOff>95864</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3703300" y="13634383"/>
          <a:ext cx="889000" cy="6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60368</xdr:rowOff>
    </xdr:from>
    <xdr:to>
      <xdr:col>76</xdr:col>
      <xdr:colOff>165100</xdr:colOff>
      <xdr:row>78</xdr:row>
      <xdr:rowOff>161968</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33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7045</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25111" y="13208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73428</xdr:rowOff>
    </xdr:from>
    <xdr:to>
      <xdr:col>71</xdr:col>
      <xdr:colOff>177800</xdr:colOff>
      <xdr:row>79</xdr:row>
      <xdr:rowOff>89833</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3617978"/>
          <a:ext cx="889000" cy="16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70993</xdr:rowOff>
    </xdr:from>
    <xdr:to>
      <xdr:col>72</xdr:col>
      <xdr:colOff>38100</xdr:colOff>
      <xdr:row>79</xdr:row>
      <xdr:rowOff>1143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4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17670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219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19199</xdr:rowOff>
    </xdr:from>
    <xdr:to>
      <xdr:col>67</xdr:col>
      <xdr:colOff>101600</xdr:colOff>
      <xdr:row>78</xdr:row>
      <xdr:rowOff>120799</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392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137326</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167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27037</xdr:rowOff>
    </xdr:from>
    <xdr:to>
      <xdr:col>85</xdr:col>
      <xdr:colOff>177800</xdr:colOff>
      <xdr:row>79</xdr:row>
      <xdr:rowOff>128637</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57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113414</xdr:rowOff>
    </xdr:from>
    <xdr:ext cx="469744"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486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29431</xdr:rowOff>
    </xdr:from>
    <xdr:to>
      <xdr:col>81</xdr:col>
      <xdr:colOff>101600</xdr:colOff>
      <xdr:row>79</xdr:row>
      <xdr:rowOff>131031</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573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122158</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46428" y="13666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45064</xdr:rowOff>
    </xdr:from>
    <xdr:to>
      <xdr:col>76</xdr:col>
      <xdr:colOff>165100</xdr:colOff>
      <xdr:row>79</xdr:row>
      <xdr:rowOff>146664</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589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137791</xdr:rowOff>
    </xdr:from>
    <xdr:ext cx="378565"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03017" y="136823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39033</xdr:rowOff>
    </xdr:from>
    <xdr:to>
      <xdr:col>72</xdr:col>
      <xdr:colOff>38100</xdr:colOff>
      <xdr:row>79</xdr:row>
      <xdr:rowOff>140633</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583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131760</xdr:rowOff>
    </xdr:from>
    <xdr:ext cx="378565"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14017" y="136763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22628</xdr:rowOff>
    </xdr:from>
    <xdr:to>
      <xdr:col>67</xdr:col>
      <xdr:colOff>101600</xdr:colOff>
      <xdr:row>79</xdr:row>
      <xdr:rowOff>124228</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567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115355</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659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33176</xdr:rowOff>
    </xdr:from>
    <xdr:to>
      <xdr:col>85</xdr:col>
      <xdr:colOff>126364</xdr:colOff>
      <xdr:row>98</xdr:row>
      <xdr:rowOff>139032</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806576"/>
          <a:ext cx="1269" cy="1134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142859</xdr:rowOff>
    </xdr:from>
    <xdr:ext cx="378565"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4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139032</xdr:rowOff>
    </xdr:from>
    <xdr:to>
      <xdr:col>86</xdr:col>
      <xdr:colOff>25400</xdr:colOff>
      <xdr:row>98</xdr:row>
      <xdr:rowOff>139032</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41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151303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8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248,299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33176</xdr:rowOff>
    </xdr:from>
    <xdr:to>
      <xdr:col>86</xdr:col>
      <xdr:colOff>25400</xdr:colOff>
      <xdr:row>92</xdr:row>
      <xdr:rowOff>33176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80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7793</xdr:rowOff>
    </xdr:from>
    <xdr:to>
      <xdr:col>85</xdr:col>
      <xdr:colOff>127000</xdr:colOff>
      <xdr:row>97</xdr:row>
      <xdr:rowOff>13043</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5481300" y="16638443"/>
          <a:ext cx="838200" cy="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48167</xdr:rowOff>
    </xdr:from>
    <xdr:ext cx="599010"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164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25290</xdr:rowOff>
    </xdr:from>
    <xdr:to>
      <xdr:col>85</xdr:col>
      <xdr:colOff>177800</xdr:colOff>
      <xdr:row>95</xdr:row>
      <xdr:rowOff>126890</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31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157980</xdr:rowOff>
    </xdr:from>
    <xdr:to>
      <xdr:col>81</xdr:col>
      <xdr:colOff>50800</xdr:colOff>
      <xdr:row>97</xdr:row>
      <xdr:rowOff>13043</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4592300" y="16617180"/>
          <a:ext cx="889000" cy="26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40875</xdr:rowOff>
    </xdr:from>
    <xdr:to>
      <xdr:col>81</xdr:col>
      <xdr:colOff>101600</xdr:colOff>
      <xdr:row>95</xdr:row>
      <xdr:rowOff>142475</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328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159002</xdr:rowOff>
    </xdr:from>
    <xdr:ext cx="599010"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181795" y="16103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157980</xdr:rowOff>
    </xdr:from>
    <xdr:to>
      <xdr:col>76</xdr:col>
      <xdr:colOff>114300</xdr:colOff>
      <xdr:row>96</xdr:row>
      <xdr:rowOff>170442</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3703300" y="16617180"/>
          <a:ext cx="889000" cy="12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8575</xdr:rowOff>
    </xdr:from>
    <xdr:to>
      <xdr:col>76</xdr:col>
      <xdr:colOff>165100</xdr:colOff>
      <xdr:row>95</xdr:row>
      <xdr:rowOff>110175</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29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93</xdr:row>
      <xdr:rowOff>126702</xdr:rowOff>
    </xdr:from>
    <xdr:ext cx="59901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292795" y="16071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170442</xdr:rowOff>
    </xdr:from>
    <xdr:to>
      <xdr:col>71</xdr:col>
      <xdr:colOff>177800</xdr:colOff>
      <xdr:row>97</xdr:row>
      <xdr:rowOff>17490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2814300" y="16629642"/>
          <a:ext cx="889000" cy="18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59269</xdr:rowOff>
    </xdr:from>
    <xdr:to>
      <xdr:col>72</xdr:col>
      <xdr:colOff>38100</xdr:colOff>
      <xdr:row>95</xdr:row>
      <xdr:rowOff>160869</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347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5946</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03795" y="16122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95017</xdr:rowOff>
    </xdr:from>
    <xdr:to>
      <xdr:col>67</xdr:col>
      <xdr:colOff>101600</xdr:colOff>
      <xdr:row>96</xdr:row>
      <xdr:rowOff>25167</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382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41694</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14795" y="16157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128443</xdr:rowOff>
    </xdr:from>
    <xdr:to>
      <xdr:col>85</xdr:col>
      <xdr:colOff>177800</xdr:colOff>
      <xdr:row>97</xdr:row>
      <xdr:rowOff>58593</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58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106870</xdr:rowOff>
    </xdr:from>
    <xdr:ext cx="534377"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566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133693</xdr:rowOff>
    </xdr:from>
    <xdr:to>
      <xdr:col>81</xdr:col>
      <xdr:colOff>101600</xdr:colOff>
      <xdr:row>97</xdr:row>
      <xdr:rowOff>63843</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592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54970</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14111" y="16685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107180</xdr:rowOff>
    </xdr:from>
    <xdr:to>
      <xdr:col>76</xdr:col>
      <xdr:colOff>165100</xdr:colOff>
      <xdr:row>97</xdr:row>
      <xdr:rowOff>37330</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56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28457</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659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119642</xdr:rowOff>
    </xdr:from>
    <xdr:to>
      <xdr:col>72</xdr:col>
      <xdr:colOff>38100</xdr:colOff>
      <xdr:row>97</xdr:row>
      <xdr:rowOff>49792</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578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40919</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671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138140</xdr:rowOff>
    </xdr:from>
    <xdr:to>
      <xdr:col>67</xdr:col>
      <xdr:colOff>101600</xdr:colOff>
      <xdr:row>97</xdr:row>
      <xdr:rowOff>68290</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59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59417</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690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諸支出金グラフ枠">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142803</xdr:rowOff>
    </xdr:from>
    <xdr:to>
      <xdr:col>116</xdr:col>
      <xdr:colOff>62864</xdr:colOff>
      <xdr:row>39</xdr:row>
      <xdr:rowOff>98878</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flipV="1">
          <a:off x="22159595" y="5286303"/>
          <a:ext cx="1269" cy="1499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119215</xdr:rowOff>
    </xdr:from>
    <xdr:ext cx="249299" cy="259045"/>
    <xdr:sp macro="" textlink="">
      <xdr:nvSpPr>
        <xdr:cNvPr id="738" name="諸支出金最小値テキスト">
          <a:extLst>
            <a:ext uri="{FF2B5EF4-FFF2-40B4-BE49-F238E27FC236}">
              <a16:creationId xmlns:a16="http://schemas.microsoft.com/office/drawing/2014/main" id="{00000000-0008-0000-0700-0000E2020000}"/>
            </a:ext>
          </a:extLst>
        </xdr:cNvPr>
        <xdr:cNvSpPr txBox="1"/>
      </xdr:nvSpPr>
      <xdr:spPr>
        <a:xfrm>
          <a:off x="22212300" y="6805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89480</xdr:rowOff>
    </xdr:from>
    <xdr:ext cx="469744" cy="259045"/>
    <xdr:sp macro="" textlink="">
      <xdr:nvSpPr>
        <xdr:cNvPr id="740" name="諸支出金最大値テキスト">
          <a:extLst>
            <a:ext uri="{FF2B5EF4-FFF2-40B4-BE49-F238E27FC236}">
              <a16:creationId xmlns:a16="http://schemas.microsoft.com/office/drawing/2014/main" id="{00000000-0008-0000-0700-0000E4020000}"/>
            </a:ext>
          </a:extLst>
        </xdr:cNvPr>
        <xdr:cNvSpPr txBox="1"/>
      </xdr:nvSpPr>
      <xdr:spPr>
        <a:xfrm>
          <a:off x="22212300" y="5061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9,181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142803</xdr:rowOff>
    </xdr:from>
    <xdr:to>
      <xdr:col>116</xdr:col>
      <xdr:colOff>152400</xdr:colOff>
      <xdr:row>30</xdr:row>
      <xdr:rowOff>142803</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5286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36665</xdr:rowOff>
    </xdr:from>
    <xdr:ext cx="378565" cy="259045"/>
    <xdr:sp macro="" textlink="">
      <xdr:nvSpPr>
        <xdr:cNvPr id="743" name="諸支出金平均値テキスト">
          <a:extLst>
            <a:ext uri="{FF2B5EF4-FFF2-40B4-BE49-F238E27FC236}">
              <a16:creationId xmlns:a16="http://schemas.microsoft.com/office/drawing/2014/main" id="{00000000-0008-0000-0700-0000E7020000}"/>
            </a:ext>
          </a:extLst>
        </xdr:cNvPr>
        <xdr:cNvSpPr txBox="1"/>
      </xdr:nvSpPr>
      <xdr:spPr>
        <a:xfrm>
          <a:off x="22212300" y="655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13788</xdr:rowOff>
    </xdr:from>
    <xdr:to>
      <xdr:col>116</xdr:col>
      <xdr:colOff>114300</xdr:colOff>
      <xdr:row>39</xdr:row>
      <xdr:rowOff>115388</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2110700" y="670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157807</xdr:rowOff>
    </xdr:from>
    <xdr:to>
      <xdr:col>112</xdr:col>
      <xdr:colOff>38100</xdr:colOff>
      <xdr:row>39</xdr:row>
      <xdr:rowOff>87957</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1272500" y="667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104484</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134017" y="64481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98371</xdr:rowOff>
    </xdr:from>
    <xdr:to>
      <xdr:col>107</xdr:col>
      <xdr:colOff>101600</xdr:colOff>
      <xdr:row>39</xdr:row>
      <xdr:rowOff>28521</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0383500" y="6613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45048</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5017" y="63886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21299</xdr:rowOff>
    </xdr:from>
    <xdr:to>
      <xdr:col>102</xdr:col>
      <xdr:colOff>165100</xdr:colOff>
      <xdr:row>39</xdr:row>
      <xdr:rowOff>122899</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9494500" y="6707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139426</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56017" y="64830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159113</xdr:rowOff>
    </xdr:from>
    <xdr:to>
      <xdr:col>98</xdr:col>
      <xdr:colOff>38100</xdr:colOff>
      <xdr:row>39</xdr:row>
      <xdr:rowOff>89263</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8605500" y="6674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105790</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467017" y="64494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163665</xdr:rowOff>
    </xdr:from>
    <xdr:ext cx="249299" cy="259045"/>
    <xdr:sp macro="" textlink="">
      <xdr:nvSpPr>
        <xdr:cNvPr id="762" name="諸支出金該当値テキスト">
          <a:extLst>
            <a:ext uri="{FF2B5EF4-FFF2-40B4-BE49-F238E27FC236}">
              <a16:creationId xmlns:a16="http://schemas.microsoft.com/office/drawing/2014/main" id="{00000000-0008-0000-0700-0000FA020000}"/>
            </a:ext>
          </a:extLst>
        </xdr:cNvPr>
        <xdr:cNvSpPr txBox="1"/>
      </xdr:nvSpPr>
      <xdr:spPr>
        <a:xfrm>
          <a:off x="2221230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前年度繰上充用金グラフ枠">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7" name="前年度繰上充用金最小値テキスト">
          <a:extLst>
            <a:ext uri="{FF2B5EF4-FFF2-40B4-BE49-F238E27FC236}">
              <a16:creationId xmlns:a16="http://schemas.microsoft.com/office/drawing/2014/main" id="{00000000-0008-0000-0700-00001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9" name="前年度繰上充用金最大値テキスト">
          <a:extLst>
            <a:ext uri="{FF2B5EF4-FFF2-40B4-BE49-F238E27FC236}">
              <a16:creationId xmlns:a16="http://schemas.microsoft.com/office/drawing/2014/main" id="{00000000-0008-0000-0700-00001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2" name="前年度繰上充用金平均値テキスト">
          <a:extLst>
            <a:ext uri="{FF2B5EF4-FFF2-40B4-BE49-F238E27FC236}">
              <a16:creationId xmlns:a16="http://schemas.microsoft.com/office/drawing/2014/main" id="{00000000-0008-0000-0700-00001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1" name="前年度繰上充用金該当値テキスト">
          <a:extLst>
            <a:ext uri="{FF2B5EF4-FFF2-40B4-BE49-F238E27FC236}">
              <a16:creationId xmlns:a16="http://schemas.microsoft.com/office/drawing/2014/main" id="{00000000-0008-0000-0700-00002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住民一人当たりの民生費は、</a:t>
          </a:r>
          <a:r>
            <a:rPr kumimoji="1" lang="en-US" altLang="ja-JP" sz="1100">
              <a:solidFill>
                <a:schemeClr val="dk1"/>
              </a:solidFill>
              <a:effectLst/>
              <a:latin typeface="+mn-lt"/>
              <a:ea typeface="+mn-ea"/>
              <a:cs typeface="+mn-cs"/>
            </a:rPr>
            <a:t>219,918</a:t>
          </a:r>
          <a:r>
            <a:rPr kumimoji="1" lang="ja-JP" altLang="ja-JP" sz="1100">
              <a:solidFill>
                <a:schemeClr val="dk1"/>
              </a:solidFill>
              <a:effectLst/>
              <a:latin typeface="+mn-lt"/>
              <a:ea typeface="+mn-ea"/>
              <a:cs typeface="+mn-cs"/>
            </a:rPr>
            <a:t>円となっており、昨年度から</a:t>
          </a:r>
          <a:r>
            <a:rPr kumimoji="1" lang="en-US" altLang="ja-JP" sz="1100">
              <a:solidFill>
                <a:schemeClr val="dk1"/>
              </a:solidFill>
              <a:effectLst/>
              <a:latin typeface="+mn-lt"/>
              <a:ea typeface="+mn-ea"/>
              <a:cs typeface="+mn-cs"/>
            </a:rPr>
            <a:t>1,227</a:t>
          </a:r>
          <a:r>
            <a:rPr kumimoji="1" lang="ja-JP" altLang="ja-JP" sz="1100">
              <a:solidFill>
                <a:schemeClr val="dk1"/>
              </a:solidFill>
              <a:effectLst/>
              <a:latin typeface="+mn-lt"/>
              <a:ea typeface="+mn-ea"/>
              <a:cs typeface="+mn-cs"/>
            </a:rPr>
            <a:t>円増</a:t>
          </a:r>
          <a:r>
            <a:rPr kumimoji="1" lang="ja-JP" altLang="en-US" sz="1100">
              <a:solidFill>
                <a:schemeClr val="dk1"/>
              </a:solidFill>
              <a:effectLst/>
              <a:latin typeface="+mn-lt"/>
              <a:ea typeface="+mn-ea"/>
              <a:cs typeface="+mn-cs"/>
            </a:rPr>
            <a:t>となった</a:t>
          </a:r>
          <a:r>
            <a:rPr kumimoji="1" lang="ja-JP" altLang="ja-JP" sz="1100">
              <a:solidFill>
                <a:schemeClr val="dk1"/>
              </a:solidFill>
              <a:effectLst/>
              <a:latin typeface="+mn-lt"/>
              <a:ea typeface="+mn-ea"/>
              <a:cs typeface="+mn-cs"/>
            </a:rPr>
            <a:t>。これは、</a:t>
          </a:r>
          <a:r>
            <a:rPr kumimoji="1" lang="ja-JP" altLang="en-US" sz="1100">
              <a:solidFill>
                <a:schemeClr val="dk1"/>
              </a:solidFill>
              <a:effectLst/>
              <a:latin typeface="+mn-lt"/>
              <a:ea typeface="+mn-ea"/>
              <a:cs typeface="+mn-cs"/>
            </a:rPr>
            <a:t>障害福祉サービス費支給事業費</a:t>
          </a:r>
          <a:r>
            <a:rPr kumimoji="1" lang="ja-JP" altLang="ja-JP" sz="1100">
              <a:solidFill>
                <a:schemeClr val="dk1"/>
              </a:solidFill>
              <a:effectLst/>
              <a:latin typeface="+mn-lt"/>
              <a:ea typeface="+mn-ea"/>
              <a:cs typeface="+mn-cs"/>
            </a:rPr>
            <a:t>が増加したためである。</a:t>
          </a:r>
          <a:endParaRPr lang="ja-JP" altLang="ja-JP" sz="1400">
            <a:effectLst/>
          </a:endParaRPr>
        </a:p>
        <a:p>
          <a:r>
            <a:rPr kumimoji="1" lang="ja-JP" altLang="ja-JP" sz="1100">
              <a:solidFill>
                <a:schemeClr val="dk1"/>
              </a:solidFill>
              <a:effectLst/>
              <a:latin typeface="+mn-lt"/>
              <a:ea typeface="+mn-ea"/>
              <a:cs typeface="+mn-cs"/>
            </a:rPr>
            <a:t>　住民一人当たりの商工費は、</a:t>
          </a:r>
          <a:r>
            <a:rPr kumimoji="1" lang="en-US" altLang="ja-JP" sz="1100">
              <a:solidFill>
                <a:schemeClr val="dk1"/>
              </a:solidFill>
              <a:effectLst/>
              <a:latin typeface="+mn-lt"/>
              <a:ea typeface="+mn-ea"/>
              <a:cs typeface="+mn-cs"/>
            </a:rPr>
            <a:t>18,976</a:t>
          </a:r>
          <a:r>
            <a:rPr kumimoji="1" lang="ja-JP" altLang="ja-JP" sz="1100">
              <a:solidFill>
                <a:schemeClr val="dk1"/>
              </a:solidFill>
              <a:effectLst/>
              <a:latin typeface="+mn-lt"/>
              <a:ea typeface="+mn-ea"/>
              <a:cs typeface="+mn-cs"/>
            </a:rPr>
            <a:t>円となっており、昨年度から</a:t>
          </a:r>
          <a:r>
            <a:rPr kumimoji="1" lang="en-US" altLang="ja-JP" sz="1100">
              <a:solidFill>
                <a:schemeClr val="dk1"/>
              </a:solidFill>
              <a:effectLst/>
              <a:latin typeface="+mn-lt"/>
              <a:ea typeface="+mn-ea"/>
              <a:cs typeface="+mn-cs"/>
            </a:rPr>
            <a:t>6,323</a:t>
          </a:r>
          <a:r>
            <a:rPr kumimoji="1" lang="ja-JP" altLang="en-US" sz="1100">
              <a:solidFill>
                <a:schemeClr val="dk1"/>
              </a:solidFill>
              <a:effectLst/>
              <a:latin typeface="+mn-lt"/>
              <a:ea typeface="+mn-ea"/>
              <a:cs typeface="+mn-cs"/>
            </a:rPr>
            <a:t>円増</a:t>
          </a:r>
          <a:r>
            <a:rPr kumimoji="1" lang="ja-JP" altLang="ja-JP" sz="1100">
              <a:solidFill>
                <a:schemeClr val="dk1"/>
              </a:solidFill>
              <a:effectLst/>
              <a:latin typeface="+mn-lt"/>
              <a:ea typeface="+mn-ea"/>
              <a:cs typeface="+mn-cs"/>
            </a:rPr>
            <a:t>となった。これは、</a:t>
          </a:r>
          <a:r>
            <a:rPr kumimoji="1" lang="ja-JP" altLang="en-US" sz="1100">
              <a:solidFill>
                <a:schemeClr val="dk1"/>
              </a:solidFill>
              <a:effectLst/>
              <a:latin typeface="+mn-lt"/>
              <a:ea typeface="+mn-ea"/>
              <a:cs typeface="+mn-cs"/>
            </a:rPr>
            <a:t>道の駅環境整備工事費</a:t>
          </a:r>
          <a:r>
            <a:rPr kumimoji="1" lang="ja-JP" altLang="ja-JP" sz="1100">
              <a:solidFill>
                <a:schemeClr val="dk1"/>
              </a:solidFill>
              <a:effectLst/>
              <a:latin typeface="+mn-lt"/>
              <a:ea typeface="+mn-ea"/>
              <a:cs typeface="+mn-cs"/>
            </a:rPr>
            <a:t>が</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したためである。</a:t>
          </a:r>
          <a:endParaRPr lang="ja-JP" altLang="ja-JP" sz="1400">
            <a:effectLst/>
          </a:endParaRPr>
        </a:p>
        <a:p>
          <a:r>
            <a:rPr kumimoji="1" lang="ja-JP" altLang="ja-JP" sz="1100">
              <a:solidFill>
                <a:schemeClr val="dk1"/>
              </a:solidFill>
              <a:effectLst/>
              <a:latin typeface="+mn-lt"/>
              <a:ea typeface="+mn-ea"/>
              <a:cs typeface="+mn-cs"/>
            </a:rPr>
            <a:t>　住民一人当たりの土木費は、</a:t>
          </a:r>
          <a:r>
            <a:rPr kumimoji="1" lang="en-US" altLang="ja-JP" sz="1100">
              <a:solidFill>
                <a:schemeClr val="dk1"/>
              </a:solidFill>
              <a:effectLst/>
              <a:latin typeface="+mn-lt"/>
              <a:ea typeface="+mn-ea"/>
              <a:cs typeface="+mn-cs"/>
            </a:rPr>
            <a:t>88,716</a:t>
          </a:r>
          <a:r>
            <a:rPr kumimoji="1" lang="ja-JP" altLang="ja-JP" sz="1100">
              <a:solidFill>
                <a:schemeClr val="dk1"/>
              </a:solidFill>
              <a:effectLst/>
              <a:latin typeface="+mn-lt"/>
              <a:ea typeface="+mn-ea"/>
              <a:cs typeface="+mn-cs"/>
            </a:rPr>
            <a:t>円となっており、昨年度から</a:t>
          </a:r>
          <a:r>
            <a:rPr kumimoji="1" lang="en-US" altLang="ja-JP" sz="1100">
              <a:solidFill>
                <a:schemeClr val="dk1"/>
              </a:solidFill>
              <a:effectLst/>
              <a:latin typeface="+mn-lt"/>
              <a:ea typeface="+mn-ea"/>
              <a:cs typeface="+mn-cs"/>
            </a:rPr>
            <a:t>33,698</a:t>
          </a:r>
          <a:r>
            <a:rPr kumimoji="1" lang="ja-JP" altLang="ja-JP" sz="1100">
              <a:solidFill>
                <a:schemeClr val="dk1"/>
              </a:solidFill>
              <a:effectLst/>
              <a:latin typeface="+mn-lt"/>
              <a:ea typeface="+mn-ea"/>
              <a:cs typeface="+mn-cs"/>
            </a:rPr>
            <a:t>円増となった。これは、社会資本整備総合交付金事業</a:t>
          </a:r>
          <a:r>
            <a:rPr kumimoji="1" lang="ja-JP" altLang="en-US" sz="1100">
              <a:solidFill>
                <a:schemeClr val="dk1"/>
              </a:solidFill>
              <a:effectLst/>
              <a:latin typeface="+mn-lt"/>
              <a:ea typeface="+mn-ea"/>
              <a:cs typeface="+mn-cs"/>
            </a:rPr>
            <a:t>費</a:t>
          </a:r>
          <a:r>
            <a:rPr kumimoji="1" lang="ja-JP" altLang="ja-JP" sz="1100">
              <a:solidFill>
                <a:schemeClr val="dk1"/>
              </a:solidFill>
              <a:effectLst/>
              <a:latin typeface="+mn-lt"/>
              <a:ea typeface="+mn-ea"/>
              <a:cs typeface="+mn-cs"/>
            </a:rPr>
            <a:t>が増加したためである。</a:t>
          </a:r>
          <a:endParaRPr lang="ja-JP" altLang="ja-JP" sz="1400">
            <a:effectLst/>
          </a:endParaRPr>
        </a:p>
        <a:p>
          <a:r>
            <a:rPr kumimoji="1" lang="ja-JP" altLang="ja-JP" sz="1100">
              <a:solidFill>
                <a:schemeClr val="dk1"/>
              </a:solidFill>
              <a:effectLst/>
              <a:latin typeface="+mn-lt"/>
              <a:ea typeface="+mn-ea"/>
              <a:cs typeface="+mn-cs"/>
            </a:rPr>
            <a:t>　住民一人当たりの消防費は、</a:t>
          </a:r>
          <a:r>
            <a:rPr kumimoji="1" lang="en-US" altLang="ja-JP" sz="1100">
              <a:solidFill>
                <a:schemeClr val="dk1"/>
              </a:solidFill>
              <a:effectLst/>
              <a:latin typeface="+mn-lt"/>
              <a:ea typeface="+mn-ea"/>
              <a:cs typeface="+mn-cs"/>
            </a:rPr>
            <a:t>34,455</a:t>
          </a:r>
          <a:r>
            <a:rPr kumimoji="1" lang="ja-JP" altLang="ja-JP" sz="1100">
              <a:solidFill>
                <a:schemeClr val="dk1"/>
              </a:solidFill>
              <a:effectLst/>
              <a:latin typeface="+mn-lt"/>
              <a:ea typeface="+mn-ea"/>
              <a:cs typeface="+mn-cs"/>
            </a:rPr>
            <a:t>円となっており、昨年度から</a:t>
          </a:r>
          <a:r>
            <a:rPr kumimoji="1" lang="en-US" altLang="ja-JP" sz="1100">
              <a:solidFill>
                <a:schemeClr val="dk1"/>
              </a:solidFill>
              <a:effectLst/>
              <a:latin typeface="+mn-lt"/>
              <a:ea typeface="+mn-ea"/>
              <a:cs typeface="+mn-cs"/>
            </a:rPr>
            <a:t>5,218</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となった。これは、防災行政無線サーバー更新委託料が</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したためである。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三重県御浜町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財政調整基金については、決算剰余金を中心に積み立てるとともに、最低水準の取り崩しに努めている。令和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年度は、取崩しを行</a:t>
          </a:r>
          <a:r>
            <a:rPr kumimoji="1" lang="ja-JP" altLang="en-US" sz="1100">
              <a:solidFill>
                <a:schemeClr val="dk1"/>
              </a:solidFill>
              <a:effectLst/>
              <a:latin typeface="+mn-lt"/>
              <a:ea typeface="+mn-ea"/>
              <a:cs typeface="+mn-cs"/>
            </a:rPr>
            <a:t>い</a:t>
          </a:r>
          <a:r>
            <a:rPr kumimoji="1" lang="ja-JP" altLang="ja-JP" sz="1100">
              <a:solidFill>
                <a:schemeClr val="dk1"/>
              </a:solidFill>
              <a:effectLst/>
              <a:latin typeface="+mn-lt"/>
              <a:ea typeface="+mn-ea"/>
              <a:cs typeface="+mn-cs"/>
            </a:rPr>
            <a:t>、昨年度に比べ</a:t>
          </a:r>
          <a:r>
            <a:rPr kumimoji="1" lang="en-US" altLang="ja-JP" sz="1100">
              <a:solidFill>
                <a:schemeClr val="dk1"/>
              </a:solidFill>
              <a:effectLst/>
              <a:latin typeface="+mn-lt"/>
              <a:ea typeface="+mn-ea"/>
              <a:cs typeface="+mn-cs"/>
            </a:rPr>
            <a:t>7.30</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37.70%</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毎年、財政調整基金の取り崩しを前提に当初予算を編成しているため、財政調整基金への依存度合の軽減と歳出抑制を図り、財政運営を改善する必要がある。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三重県御浜町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全会計を対象とした連結実質赤字比率は、算定されていない。</a:t>
          </a:r>
          <a:endParaRPr lang="ja-JP" altLang="ja-JP" sz="1400">
            <a:effectLst/>
          </a:endParaRPr>
        </a:p>
        <a:p>
          <a:r>
            <a:rPr kumimoji="1" lang="ja-JP" altLang="ja-JP" sz="1100">
              <a:solidFill>
                <a:schemeClr val="dk1"/>
              </a:solidFill>
              <a:effectLst/>
              <a:latin typeface="+mn-lt"/>
              <a:ea typeface="+mn-ea"/>
              <a:cs typeface="+mn-cs"/>
            </a:rPr>
            <a:t>現時点では各会計とも概ね健全な財政運営が保たれているといえるが、各特別会計において、一般会計繰入金への依存度が高くなっていることから、財源の確保を含め、引き続き、財政運営の健全化に努め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三重県御浜町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元利償還金</a:t>
          </a:r>
          <a:r>
            <a:rPr kumimoji="1" lang="ja-JP" altLang="en-US" sz="1100">
              <a:solidFill>
                <a:schemeClr val="dk1"/>
              </a:solidFill>
              <a:effectLst/>
              <a:latin typeface="+mn-lt"/>
              <a:ea typeface="+mn-ea"/>
              <a:cs typeface="+mn-cs"/>
            </a:rPr>
            <a:t>は前年と同額となった。</a:t>
          </a:r>
          <a:r>
            <a:rPr kumimoji="1" lang="ja-JP" altLang="ja-JP" sz="1100">
              <a:solidFill>
                <a:schemeClr val="dk1"/>
              </a:solidFill>
              <a:effectLst/>
              <a:latin typeface="+mn-lt"/>
              <a:ea typeface="+mn-ea"/>
              <a:cs typeface="+mn-cs"/>
            </a:rPr>
            <a:t>今後、より有利な地方債の活用に努め、健全な財政運営に努める。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満期一括償還地方債の起債は無し</a:t>
          </a:r>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三重県御浜町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一般会計等に係る地方債の現在高においては、新規発行債抑制により減少している。</a:t>
          </a:r>
          <a:endParaRPr lang="ja-JP" altLang="ja-JP" sz="1400">
            <a:effectLst/>
          </a:endParaRPr>
        </a:p>
        <a:p>
          <a:r>
            <a:rPr kumimoji="1" lang="ja-JP" altLang="ja-JP" sz="1100">
              <a:solidFill>
                <a:schemeClr val="dk1"/>
              </a:solidFill>
              <a:effectLst/>
              <a:latin typeface="+mn-lt"/>
              <a:ea typeface="+mn-ea"/>
              <a:cs typeface="+mn-cs"/>
            </a:rPr>
            <a:t>将来負担比率の分子はマイナスとなったが、今後も、新規発行債抑制や交付税措置の高い地方債を優先的に借入れるなど、財政の健全化に努めていく。</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三重県御浜町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財政調整基金の取崩し額が基金積立て額を上回った等により、全体として減少となった。</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基金の使途の明確化を図るため、計画的な各基金への積立、取り崩しを行う。</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（基金の使途）</a:t>
          </a:r>
          <a:endParaRPr lang="ja-JP" altLang="ja-JP" sz="1400">
            <a:effectLst/>
          </a:endParaRPr>
        </a:p>
        <a:p>
          <a:r>
            <a:rPr kumimoji="1" lang="ja-JP" altLang="ja-JP" sz="1100">
              <a:solidFill>
                <a:schemeClr val="dk1"/>
              </a:solidFill>
              <a:effectLst/>
              <a:latin typeface="+mn-lt"/>
              <a:ea typeface="+mn-ea"/>
              <a:cs typeface="+mn-cs"/>
            </a:rPr>
            <a:t>　公共施設整備基金：公用又は公共用に供する施設の整備の財源として活用。</a:t>
          </a:r>
          <a:endParaRPr lang="ja-JP" altLang="ja-JP" sz="1400">
            <a:effectLst/>
          </a:endParaRPr>
        </a:p>
        <a:p>
          <a:r>
            <a:rPr kumimoji="1" lang="ja-JP" altLang="ja-JP" sz="1100">
              <a:solidFill>
                <a:schemeClr val="dk1"/>
              </a:solidFill>
              <a:effectLst/>
              <a:latin typeface="+mn-lt"/>
              <a:ea typeface="+mn-ea"/>
              <a:cs typeface="+mn-cs"/>
            </a:rPr>
            <a:t>　福祉基金：保健福祉の増進を図る。</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ふるさと応援基金：</a:t>
          </a:r>
          <a:r>
            <a:rPr lang="ja-JP" altLang="ja-JP" sz="1100" b="0" i="0">
              <a:solidFill>
                <a:schemeClr val="dk1"/>
              </a:solidFill>
              <a:effectLst/>
              <a:latin typeface="+mn-lt"/>
              <a:ea typeface="+mn-ea"/>
              <a:cs typeface="+mn-cs"/>
            </a:rPr>
            <a:t>町を応援するために寄せられた寄附金を活用</a:t>
          </a:r>
          <a:r>
            <a:rPr lang="ja-JP" altLang="en-US" sz="1100" b="0" i="0">
              <a:solidFill>
                <a:schemeClr val="dk1"/>
              </a:solidFill>
              <a:effectLst/>
              <a:latin typeface="+mn-lt"/>
              <a:ea typeface="+mn-ea"/>
              <a:cs typeface="+mn-cs"/>
            </a:rPr>
            <a:t>し活力あるまちづくりに資する施策を推進する。</a:t>
          </a:r>
          <a:endParaRPr lang="en-US" altLang="ja-JP" sz="1100" b="0" i="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i="0">
              <a:solidFill>
                <a:schemeClr val="dk1"/>
              </a:solidFill>
              <a:effectLst/>
              <a:latin typeface="+mn-lt"/>
              <a:ea typeface="+mn-ea"/>
              <a:cs typeface="+mn-cs"/>
            </a:rPr>
            <a:t>　</a:t>
          </a:r>
          <a:r>
            <a:rPr kumimoji="1" lang="ja-JP" altLang="en-US" sz="1100">
              <a:solidFill>
                <a:schemeClr val="dk1"/>
              </a:solidFill>
              <a:effectLst/>
              <a:latin typeface="+mn-lt"/>
              <a:ea typeface="+mn-ea"/>
              <a:cs typeface="+mn-cs"/>
            </a:rPr>
            <a:t>森林環境譲与税基金：</a:t>
          </a:r>
          <a:r>
            <a:rPr lang="ja-JP" altLang="en-US" sz="1100" b="0" i="0">
              <a:solidFill>
                <a:schemeClr val="dk1"/>
              </a:solidFill>
              <a:effectLst/>
              <a:latin typeface="+mn-lt"/>
              <a:ea typeface="+mn-ea"/>
              <a:cs typeface="+mn-cs"/>
            </a:rPr>
            <a:t>森林整備が不十分な森林を効果的に減少させる取組及び町民全体で森林を支える社会づくりを推進する施策に要する経費の財源に充てる。</a:t>
          </a:r>
          <a:r>
            <a:rPr kumimoji="1" lang="ja-JP" altLang="ja-JP" sz="1100">
              <a:solidFill>
                <a:schemeClr val="dk1"/>
              </a:solidFill>
              <a:effectLst/>
              <a:latin typeface="+mn-lt"/>
              <a:ea typeface="+mn-ea"/>
              <a:cs typeface="+mn-cs"/>
            </a:rPr>
            <a:t>　</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ふるさと人づくり基金：</a:t>
          </a:r>
          <a:r>
            <a:rPr lang="ja-JP" altLang="en-US" sz="1100" b="0" i="0">
              <a:solidFill>
                <a:schemeClr val="dk1"/>
              </a:solidFill>
              <a:effectLst/>
              <a:latin typeface="+mn-lt"/>
              <a:ea typeface="+mn-ea"/>
              <a:cs typeface="+mn-cs"/>
            </a:rPr>
            <a:t>町を担う人材の育成に要する経費の財源に充てる</a:t>
          </a:r>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公共施設整備基金：</a:t>
          </a:r>
          <a:r>
            <a:rPr kumimoji="1" lang="ja-JP" altLang="en-US" sz="1100">
              <a:solidFill>
                <a:schemeClr val="dk1"/>
              </a:solidFill>
              <a:effectLst/>
              <a:latin typeface="+mn-lt"/>
              <a:ea typeface="+mn-ea"/>
              <a:cs typeface="+mn-cs"/>
            </a:rPr>
            <a:t>取崩しを行わず、</a:t>
          </a:r>
          <a:r>
            <a:rPr kumimoji="1" lang="ja-JP" altLang="ja-JP" sz="1100">
              <a:solidFill>
                <a:schemeClr val="dk1"/>
              </a:solidFill>
              <a:effectLst/>
              <a:latin typeface="+mn-lt"/>
              <a:ea typeface="+mn-ea"/>
              <a:cs typeface="+mn-cs"/>
            </a:rPr>
            <a:t>基金運用益（利子）分</a:t>
          </a:r>
          <a:r>
            <a:rPr kumimoji="1" lang="ja-JP" altLang="en-US" sz="1100">
              <a:solidFill>
                <a:schemeClr val="dk1"/>
              </a:solidFill>
              <a:effectLst/>
              <a:latin typeface="+mn-lt"/>
              <a:ea typeface="+mn-ea"/>
              <a:cs typeface="+mn-cs"/>
            </a:rPr>
            <a:t>を</a:t>
          </a:r>
          <a:r>
            <a:rPr kumimoji="1" lang="ja-JP" altLang="ja-JP" sz="1100">
              <a:solidFill>
                <a:schemeClr val="dk1"/>
              </a:solidFill>
              <a:effectLst/>
              <a:latin typeface="+mn-lt"/>
              <a:ea typeface="+mn-ea"/>
              <a:cs typeface="+mn-cs"/>
            </a:rPr>
            <a:t>積立て</a:t>
          </a:r>
          <a:r>
            <a:rPr kumimoji="1" lang="ja-JP" altLang="en-US" sz="1100">
              <a:solidFill>
                <a:schemeClr val="dk1"/>
              </a:solidFill>
              <a:effectLst/>
              <a:latin typeface="+mn-lt"/>
              <a:ea typeface="+mn-ea"/>
              <a:cs typeface="+mn-cs"/>
            </a:rPr>
            <a:t>た。</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福祉基金</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取崩しを行わず、基金運用益（利子）分を積立て</a:t>
          </a:r>
          <a:r>
            <a:rPr kumimoji="1" lang="ja-JP" altLang="en-US" sz="1100">
              <a:solidFill>
                <a:schemeClr val="dk1"/>
              </a:solidFill>
              <a:effectLst/>
              <a:latin typeface="+mn-lt"/>
              <a:ea typeface="+mn-ea"/>
              <a:cs typeface="+mn-cs"/>
            </a:rPr>
            <a:t>た。</a:t>
          </a:r>
          <a:endParaRPr lang="ja-JP"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ふるさと応援基金：</a:t>
          </a:r>
          <a:r>
            <a:rPr kumimoji="1" lang="ja-JP" altLang="en-US" sz="1100">
              <a:solidFill>
                <a:schemeClr val="dk1"/>
              </a:solidFill>
              <a:effectLst/>
              <a:latin typeface="+mn-lt"/>
              <a:ea typeface="+mn-ea"/>
              <a:cs typeface="+mn-cs"/>
            </a:rPr>
            <a:t>取崩しを行わず、基金及び</a:t>
          </a:r>
          <a:r>
            <a:rPr kumimoji="1" lang="ja-JP" altLang="ja-JP" sz="1100">
              <a:solidFill>
                <a:schemeClr val="dk1"/>
              </a:solidFill>
              <a:effectLst/>
              <a:latin typeface="+mn-lt"/>
              <a:ea typeface="+mn-ea"/>
              <a:cs typeface="+mn-cs"/>
            </a:rPr>
            <a:t>基金運用益（利子）分を積立て</a:t>
          </a:r>
          <a:r>
            <a:rPr kumimoji="1" lang="ja-JP" altLang="en-US" sz="1100">
              <a:solidFill>
                <a:schemeClr val="dk1"/>
              </a:solidFill>
              <a:effectLst/>
              <a:latin typeface="+mn-lt"/>
              <a:ea typeface="+mn-ea"/>
              <a:cs typeface="+mn-cs"/>
            </a:rPr>
            <a:t>た。</a:t>
          </a:r>
          <a:endParaRPr lang="ja-JP" altLang="ja-JP">
            <a:effectLst/>
          </a:endParaRPr>
        </a:p>
        <a:p>
          <a:r>
            <a:rPr kumimoji="1" lang="ja-JP" altLang="ja-JP" sz="1100">
              <a:solidFill>
                <a:schemeClr val="dk1"/>
              </a:solidFill>
              <a:effectLst/>
              <a:latin typeface="+mn-lt"/>
              <a:ea typeface="+mn-ea"/>
              <a:cs typeface="+mn-cs"/>
            </a:rPr>
            <a:t>　森林環境譲与税基金：基金取崩し額が基金積立て額を上回ったため全体として減少となった</a:t>
          </a:r>
          <a:r>
            <a:rPr kumimoji="1" lang="ja-JP" altLang="en-US" sz="1100">
              <a:solidFill>
                <a:schemeClr val="dk1"/>
              </a:solidFill>
              <a:effectLst/>
              <a:latin typeface="+mn-lt"/>
              <a:ea typeface="+mn-ea"/>
              <a:cs typeface="+mn-cs"/>
            </a:rPr>
            <a:t>。</a:t>
          </a:r>
          <a:endParaRPr lang="ja-JP"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ふるさと人づくり基金：基金取崩し</a:t>
          </a:r>
          <a:r>
            <a:rPr kumimoji="1" lang="ja-JP" altLang="en-US" sz="1100">
              <a:solidFill>
                <a:schemeClr val="dk1"/>
              </a:solidFill>
              <a:effectLst/>
              <a:latin typeface="+mn-lt"/>
              <a:ea typeface="+mn-ea"/>
              <a:cs typeface="+mn-cs"/>
            </a:rPr>
            <a:t>額</a:t>
          </a:r>
          <a:r>
            <a:rPr kumimoji="1" lang="ja-JP" altLang="ja-JP" sz="1100">
              <a:solidFill>
                <a:schemeClr val="dk1"/>
              </a:solidFill>
              <a:effectLst/>
              <a:latin typeface="+mn-lt"/>
              <a:ea typeface="+mn-ea"/>
              <a:cs typeface="+mn-cs"/>
            </a:rPr>
            <a:t>が基金積立て額を</a:t>
          </a:r>
          <a:r>
            <a:rPr kumimoji="1" lang="ja-JP" altLang="en-US" sz="1100">
              <a:solidFill>
                <a:schemeClr val="dk1"/>
              </a:solidFill>
              <a:effectLst/>
              <a:latin typeface="+mn-lt"/>
              <a:ea typeface="+mn-ea"/>
              <a:cs typeface="+mn-cs"/>
            </a:rPr>
            <a:t>下回ったため</a:t>
          </a:r>
          <a:r>
            <a:rPr kumimoji="1" lang="ja-JP" altLang="ja-JP" sz="1100">
              <a:solidFill>
                <a:schemeClr val="dk1"/>
              </a:solidFill>
              <a:effectLst/>
              <a:latin typeface="+mn-lt"/>
              <a:ea typeface="+mn-ea"/>
              <a:cs typeface="+mn-cs"/>
            </a:rPr>
            <a:t>全体として</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となった。</a:t>
          </a:r>
          <a:endParaRPr lang="ja-JP" altLang="ja-JP">
            <a:effectLst/>
          </a:endParaRPr>
        </a:p>
        <a:p>
          <a:endParaRPr lang="ja-JP" altLang="ja-JP">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基金の使途の明確化を図るため、計画的な各基金への積立、取り崩しを行う。</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基金</a:t>
          </a:r>
          <a:r>
            <a:rPr kumimoji="1" lang="ja-JP" altLang="ja-JP" sz="1100">
              <a:solidFill>
                <a:schemeClr val="dk1"/>
              </a:solidFill>
              <a:effectLst/>
              <a:latin typeface="+mn-lt"/>
              <a:ea typeface="+mn-ea"/>
              <a:cs typeface="+mn-cs"/>
            </a:rPr>
            <a:t>取崩し</a:t>
          </a:r>
          <a:r>
            <a:rPr kumimoji="1" lang="ja-JP" altLang="en-US" sz="1100">
              <a:solidFill>
                <a:schemeClr val="dk1"/>
              </a:solidFill>
              <a:effectLst/>
              <a:latin typeface="+mn-lt"/>
              <a:ea typeface="+mn-ea"/>
              <a:cs typeface="+mn-cs"/>
            </a:rPr>
            <a:t>額が</a:t>
          </a:r>
          <a:r>
            <a:rPr kumimoji="1" lang="ja-JP" altLang="ja-JP" sz="1100">
              <a:solidFill>
                <a:schemeClr val="dk1"/>
              </a:solidFill>
              <a:effectLst/>
              <a:latin typeface="+mn-lt"/>
              <a:ea typeface="+mn-ea"/>
              <a:cs typeface="+mn-cs"/>
            </a:rPr>
            <a:t>基金</a:t>
          </a:r>
          <a:r>
            <a:rPr kumimoji="1" lang="ja-JP" altLang="en-US" sz="1100">
              <a:solidFill>
                <a:schemeClr val="dk1"/>
              </a:solidFill>
              <a:effectLst/>
              <a:latin typeface="+mn-lt"/>
              <a:ea typeface="+mn-ea"/>
              <a:cs typeface="+mn-cs"/>
            </a:rPr>
            <a:t>積</a:t>
          </a:r>
          <a:r>
            <a:rPr kumimoji="1" lang="ja-JP" altLang="ja-JP" sz="1100">
              <a:solidFill>
                <a:schemeClr val="dk1"/>
              </a:solidFill>
              <a:effectLst/>
              <a:latin typeface="+mn-lt"/>
              <a:ea typeface="+mn-ea"/>
              <a:cs typeface="+mn-cs"/>
            </a:rPr>
            <a:t>立</a:t>
          </a:r>
          <a:r>
            <a:rPr kumimoji="1" lang="ja-JP" altLang="en-US" sz="1100">
              <a:solidFill>
                <a:schemeClr val="dk1"/>
              </a:solidFill>
              <a:effectLst/>
              <a:latin typeface="+mn-lt"/>
              <a:ea typeface="+mn-ea"/>
              <a:cs typeface="+mn-cs"/>
            </a:rPr>
            <a:t>て額を上回ったため</a:t>
          </a:r>
          <a:r>
            <a:rPr kumimoji="1" lang="ja-JP" altLang="ja-JP" sz="1100">
              <a:solidFill>
                <a:schemeClr val="dk1"/>
              </a:solidFill>
              <a:effectLst/>
              <a:latin typeface="+mn-lt"/>
              <a:ea typeface="+mn-ea"/>
              <a:cs typeface="+mn-cs"/>
            </a:rPr>
            <a:t>全体として</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財政調整基金の残高については、災害への備え等のため適切な運用を行う。</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取り崩し</a:t>
          </a:r>
          <a:r>
            <a:rPr kumimoji="1" lang="ja-JP" altLang="en-US" sz="1100">
              <a:solidFill>
                <a:schemeClr val="dk1"/>
              </a:solidFill>
              <a:effectLst/>
              <a:latin typeface="+mn-lt"/>
              <a:ea typeface="+mn-ea"/>
              <a:cs typeface="+mn-cs"/>
            </a:rPr>
            <a:t>は行わず、基金運用益（利子）分のみ積立てを行ったため、大きな</a:t>
          </a:r>
          <a:r>
            <a:rPr kumimoji="1" lang="ja-JP" altLang="ja-JP" sz="1100">
              <a:solidFill>
                <a:schemeClr val="dk1"/>
              </a:solidFill>
              <a:effectLst/>
              <a:latin typeface="+mn-lt"/>
              <a:ea typeface="+mn-ea"/>
              <a:cs typeface="+mn-cs"/>
            </a:rPr>
            <a:t>増減</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無しとなった。</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今後、公債費の動向を見極めて、計画的な積立て、取崩しを行う。</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1FAEBBA5-8892-44A5-800E-230BE0D1EF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7CD1378-B095-4E14-B9D6-118C87E2B1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2B3BA530-8C09-4A55-89E6-E5163675E733}"/>
            </a:ext>
          </a:extLst>
        </xdr:cNvPr>
        <xdr:cNvSpPr/>
      </xdr:nvSpPr>
      <xdr:spPr>
        <a:xfrm>
          <a:off x="117538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94F7D588-E9EC-4E92-A1EF-A05A9D0E03FC}"/>
            </a:ext>
          </a:extLst>
        </xdr:cNvPr>
        <xdr:cNvSpPr/>
      </xdr:nvSpPr>
      <xdr:spPr>
        <a:xfrm>
          <a:off x="131254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4114B033-E2C7-4573-95C1-712C55DEC160}"/>
            </a:ext>
          </a:extLst>
        </xdr:cNvPr>
        <xdr:cNvSpPr/>
      </xdr:nvSpPr>
      <xdr:spPr>
        <a:xfrm>
          <a:off x="144970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B9D40614-B08D-4E7B-A158-892FA4BB58A2}"/>
            </a:ext>
          </a:extLst>
        </xdr:cNvPr>
        <xdr:cNvSpPr/>
      </xdr:nvSpPr>
      <xdr:spPr>
        <a:xfrm>
          <a:off x="158686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8" name="正方形/長方形 7">
          <a:extLst>
            <a:ext uri="{FF2B5EF4-FFF2-40B4-BE49-F238E27FC236}">
              <a16:creationId xmlns:a16="http://schemas.microsoft.com/office/drawing/2014/main" id="{EE7D9902-D480-4E49-B72F-23E84EC9BA6D}"/>
            </a:ext>
          </a:extLst>
        </xdr:cNvPr>
        <xdr:cNvSpPr/>
      </xdr:nvSpPr>
      <xdr:spPr>
        <a:xfrm>
          <a:off x="117538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9" name="正方形/長方形 8">
          <a:extLst>
            <a:ext uri="{FF2B5EF4-FFF2-40B4-BE49-F238E27FC236}">
              <a16:creationId xmlns:a16="http://schemas.microsoft.com/office/drawing/2014/main" id="{005BD1AB-044C-4A68-9F96-068F1A449E0C}"/>
            </a:ext>
          </a:extLst>
        </xdr:cNvPr>
        <xdr:cNvSpPr/>
      </xdr:nvSpPr>
      <xdr:spPr>
        <a:xfrm>
          <a:off x="131254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0" name="正方形/長方形 9">
          <a:extLst>
            <a:ext uri="{FF2B5EF4-FFF2-40B4-BE49-F238E27FC236}">
              <a16:creationId xmlns:a16="http://schemas.microsoft.com/office/drawing/2014/main" id="{8674795E-673D-4AC2-B888-54D4FAAC3CEC}"/>
            </a:ext>
          </a:extLst>
        </xdr:cNvPr>
        <xdr:cNvSpPr/>
      </xdr:nvSpPr>
      <xdr:spPr>
        <a:xfrm>
          <a:off x="144970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1" name="正方形/長方形 10">
          <a:extLst>
            <a:ext uri="{FF2B5EF4-FFF2-40B4-BE49-F238E27FC236}">
              <a16:creationId xmlns:a16="http://schemas.microsoft.com/office/drawing/2014/main" id="{D1E1669B-CDF4-4A6D-A00A-664B137F3F1C}"/>
            </a:ext>
          </a:extLst>
        </xdr:cNvPr>
        <xdr:cNvSpPr/>
      </xdr:nvSpPr>
      <xdr:spPr>
        <a:xfrm>
          <a:off x="158686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2" name="正方形/長方形 11">
          <a:extLst>
            <a:ext uri="{FF2B5EF4-FFF2-40B4-BE49-F238E27FC236}">
              <a16:creationId xmlns:a16="http://schemas.microsoft.com/office/drawing/2014/main" id="{F15EE1C9-2A43-4325-82D9-0E79BDCFFFAE}"/>
            </a:ext>
          </a:extLst>
        </xdr:cNvPr>
        <xdr:cNvSpPr/>
      </xdr:nvSpPr>
      <xdr:spPr>
        <a:xfrm>
          <a:off x="172402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3" name="正方形/長方形 12">
          <a:extLst>
            <a:ext uri="{FF2B5EF4-FFF2-40B4-BE49-F238E27FC236}">
              <a16:creationId xmlns:a16="http://schemas.microsoft.com/office/drawing/2014/main" id="{E4DA4DE2-0049-45ED-83D6-C1A1233A310A}"/>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4" name="正方形/長方形 13">
          <a:extLst>
            <a:ext uri="{FF2B5EF4-FFF2-40B4-BE49-F238E27FC236}">
              <a16:creationId xmlns:a16="http://schemas.microsoft.com/office/drawing/2014/main" id="{2887E5A4-AD75-465B-98C6-7F1CD4232B52}"/>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5" name="正方形/長方形 14">
          <a:extLst>
            <a:ext uri="{FF2B5EF4-FFF2-40B4-BE49-F238E27FC236}">
              <a16:creationId xmlns:a16="http://schemas.microsoft.com/office/drawing/2014/main" id="{998A42E9-E54F-46D3-AC8E-48E6850618D5}"/>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6" name="正方形/長方形 15">
          <a:extLst>
            <a:ext uri="{FF2B5EF4-FFF2-40B4-BE49-F238E27FC236}">
              <a16:creationId xmlns:a16="http://schemas.microsoft.com/office/drawing/2014/main" id="{4C73C9EB-A8FA-455D-B092-C3B06D5E3A62}"/>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三重県御浜町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7" name="正方形/長方形 16">
          <a:extLst>
            <a:ext uri="{FF2B5EF4-FFF2-40B4-BE49-F238E27FC236}">
              <a16:creationId xmlns:a16="http://schemas.microsoft.com/office/drawing/2014/main" id="{6C566A1C-FC9E-487E-94DC-4C84B84BF62F}"/>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8" name="正方形/長方形 17">
          <a:extLst>
            <a:ext uri="{FF2B5EF4-FFF2-40B4-BE49-F238E27FC236}">
              <a16:creationId xmlns:a16="http://schemas.microsoft.com/office/drawing/2014/main" id="{9781DEF3-DDA7-40A4-BF9C-0CC1FE1EB53B}"/>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9" name="正方形/長方形 18">
          <a:extLst>
            <a:ext uri="{FF2B5EF4-FFF2-40B4-BE49-F238E27FC236}">
              <a16:creationId xmlns:a16="http://schemas.microsoft.com/office/drawing/2014/main" id="{C99C78B7-49A6-4246-980D-2540825D08DB}"/>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0" name="正方形/長方形 19">
          <a:extLst>
            <a:ext uri="{FF2B5EF4-FFF2-40B4-BE49-F238E27FC236}">
              <a16:creationId xmlns:a16="http://schemas.microsoft.com/office/drawing/2014/main" id="{CA92EA8B-7299-4034-9702-4DE19FC9DEF4}"/>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1" name="正方形/長方形 20">
          <a:extLst>
            <a:ext uri="{FF2B5EF4-FFF2-40B4-BE49-F238E27FC236}">
              <a16:creationId xmlns:a16="http://schemas.microsoft.com/office/drawing/2014/main" id="{4021F602-3FD1-4029-825C-413DF9B9BAAC}"/>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2" name="正方形/長方形 21">
          <a:extLst>
            <a:ext uri="{FF2B5EF4-FFF2-40B4-BE49-F238E27FC236}">
              <a16:creationId xmlns:a16="http://schemas.microsoft.com/office/drawing/2014/main" id="{90E13FF3-6D57-444A-BD5C-1C12E4E56613}"/>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7,809
7,752
88.13
6,041,809
5,713,326
197,376
3,581,615
3,157,961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3" name="正方形/長方形 22">
          <a:extLst>
            <a:ext uri="{FF2B5EF4-FFF2-40B4-BE49-F238E27FC236}">
              <a16:creationId xmlns:a16="http://schemas.microsoft.com/office/drawing/2014/main" id="{F52DEA81-8EB2-4E85-B491-EC8E89A13B6E}"/>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4" name="正方形/長方形 23">
          <a:extLst>
            <a:ext uri="{FF2B5EF4-FFF2-40B4-BE49-F238E27FC236}">
              <a16:creationId xmlns:a16="http://schemas.microsoft.com/office/drawing/2014/main" id="{EE13D69F-4CE7-4C41-861B-B4A1008CB983}"/>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5" name="正方形/長方形 24">
          <a:extLst>
            <a:ext uri="{FF2B5EF4-FFF2-40B4-BE49-F238E27FC236}">
              <a16:creationId xmlns:a16="http://schemas.microsoft.com/office/drawing/2014/main" id="{55A0D5B2-8499-462E-B428-90CDC5C34861}"/>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6" name="正方形/長方形 25">
          <a:extLst>
            <a:ext uri="{FF2B5EF4-FFF2-40B4-BE49-F238E27FC236}">
              <a16:creationId xmlns:a16="http://schemas.microsoft.com/office/drawing/2014/main" id="{928FA831-FE69-4F7B-95ED-7C7339BE70CF}"/>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7" name="正方形/長方形 26">
          <a:extLst>
            <a:ext uri="{FF2B5EF4-FFF2-40B4-BE49-F238E27FC236}">
              <a16:creationId xmlns:a16="http://schemas.microsoft.com/office/drawing/2014/main" id="{983B35A3-FD51-4ECE-94A2-5E5D3754F320}"/>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8" name="正方形/長方形 27">
          <a:extLst>
            <a:ext uri="{FF2B5EF4-FFF2-40B4-BE49-F238E27FC236}">
              <a16:creationId xmlns:a16="http://schemas.microsoft.com/office/drawing/2014/main" id="{66BFCEA7-DCDC-47AB-93E1-CBE1BAFB06A3}"/>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9" name="角丸四角形 28">
          <a:extLst>
            <a:ext uri="{FF2B5EF4-FFF2-40B4-BE49-F238E27FC236}">
              <a16:creationId xmlns:a16="http://schemas.microsoft.com/office/drawing/2014/main" id="{8B8C5809-EC17-45F1-B332-F952713AF356}"/>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0" name="正方形/長方形 29">
          <a:extLst>
            <a:ext uri="{FF2B5EF4-FFF2-40B4-BE49-F238E27FC236}">
              <a16:creationId xmlns:a16="http://schemas.microsoft.com/office/drawing/2014/main" id="{FE879C9A-3709-4CD1-99F4-F2AB693081C8}"/>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1" name="正方形/長方形 30">
          <a:extLst>
            <a:ext uri="{FF2B5EF4-FFF2-40B4-BE49-F238E27FC236}">
              <a16:creationId xmlns:a16="http://schemas.microsoft.com/office/drawing/2014/main" id="{0D6FF123-F79F-48B2-9291-04CDC0E4BD28}"/>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2" name="正方形/長方形 31">
          <a:extLst>
            <a:ext uri="{FF2B5EF4-FFF2-40B4-BE49-F238E27FC236}">
              <a16:creationId xmlns:a16="http://schemas.microsoft.com/office/drawing/2014/main" id="{192E20A5-BE54-405F-958D-997C909B67E8}"/>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3" name="直線コネクタ 32">
          <a:extLst>
            <a:ext uri="{FF2B5EF4-FFF2-40B4-BE49-F238E27FC236}">
              <a16:creationId xmlns:a16="http://schemas.microsoft.com/office/drawing/2014/main" id="{42D5B9F6-E23B-406D-826A-A1BD058EB496}"/>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4" name="楕円 33">
          <a:extLst>
            <a:ext uri="{FF2B5EF4-FFF2-40B4-BE49-F238E27FC236}">
              <a16:creationId xmlns:a16="http://schemas.microsoft.com/office/drawing/2014/main" id="{3ABE9FD9-0C1B-40E0-9289-71D73787AE4A}"/>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5" name="フローチャート: 判断 34">
          <a:extLst>
            <a:ext uri="{FF2B5EF4-FFF2-40B4-BE49-F238E27FC236}">
              <a16:creationId xmlns:a16="http://schemas.microsoft.com/office/drawing/2014/main" id="{12BC8944-4F1C-4FE3-9329-3BA0CAFBCB4B}"/>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6" name="直線コネクタ 35">
          <a:extLst>
            <a:ext uri="{FF2B5EF4-FFF2-40B4-BE49-F238E27FC236}">
              <a16:creationId xmlns:a16="http://schemas.microsoft.com/office/drawing/2014/main" id="{3F688AA1-4599-4B35-B277-D9102C74751F}"/>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7" name="直線コネクタ 36">
          <a:extLst>
            <a:ext uri="{FF2B5EF4-FFF2-40B4-BE49-F238E27FC236}">
              <a16:creationId xmlns:a16="http://schemas.microsoft.com/office/drawing/2014/main" id="{6589DA3A-B1D6-4581-B784-822046D01D5E}"/>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8" name="直線コネクタ 37">
          <a:extLst>
            <a:ext uri="{FF2B5EF4-FFF2-40B4-BE49-F238E27FC236}">
              <a16:creationId xmlns:a16="http://schemas.microsoft.com/office/drawing/2014/main" id="{840D0A17-DD35-4D1D-B429-33960DD3E4A0}"/>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9" name="直線コネクタ 38">
          <a:extLst>
            <a:ext uri="{FF2B5EF4-FFF2-40B4-BE49-F238E27FC236}">
              <a16:creationId xmlns:a16="http://schemas.microsoft.com/office/drawing/2014/main" id="{92FB15D9-334C-42D9-B034-CDA29283F8E9}"/>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0" name="テキスト ボックス 39">
          <a:extLst>
            <a:ext uri="{FF2B5EF4-FFF2-40B4-BE49-F238E27FC236}">
              <a16:creationId xmlns:a16="http://schemas.microsoft.com/office/drawing/2014/main" id="{CCA2CC85-D786-4A2F-92EF-3A6F0E23183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1" name="テキスト ボックス 40">
          <a:extLst>
            <a:ext uri="{FF2B5EF4-FFF2-40B4-BE49-F238E27FC236}">
              <a16:creationId xmlns:a16="http://schemas.microsoft.com/office/drawing/2014/main" id="{46113B33-5453-4458-BDAD-E6BD830038C0}"/>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2" name="テキスト ボックス 41">
          <a:extLst>
            <a:ext uri="{FF2B5EF4-FFF2-40B4-BE49-F238E27FC236}">
              <a16:creationId xmlns:a16="http://schemas.microsoft.com/office/drawing/2014/main" id="{86DF9DDC-CE3F-41A0-A70D-05251873F4D2}"/>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3" name="テキスト ボックス 42">
          <a:extLst>
            <a:ext uri="{FF2B5EF4-FFF2-40B4-BE49-F238E27FC236}">
              <a16:creationId xmlns:a16="http://schemas.microsoft.com/office/drawing/2014/main" id="{2B443456-E377-455F-94E5-26042E869DC9}"/>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4" name="テキスト ボックス 43">
          <a:extLst>
            <a:ext uri="{FF2B5EF4-FFF2-40B4-BE49-F238E27FC236}">
              <a16:creationId xmlns:a16="http://schemas.microsoft.com/office/drawing/2014/main" id="{25B76271-323E-4F16-891A-7F2259122AC7}"/>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5" name="正方形/長方形 44">
          <a:extLst>
            <a:ext uri="{FF2B5EF4-FFF2-40B4-BE49-F238E27FC236}">
              <a16:creationId xmlns:a16="http://schemas.microsoft.com/office/drawing/2014/main" id="{5289C80A-2F42-4952-AAD0-9590FEEAD4AE}"/>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6" name="正方形/長方形 45">
          <a:extLst>
            <a:ext uri="{FF2B5EF4-FFF2-40B4-BE49-F238E27FC236}">
              <a16:creationId xmlns:a16="http://schemas.microsoft.com/office/drawing/2014/main" id="{3FBA4F99-DA98-4006-BBAA-2955EEA3AE37}"/>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22</xdr:row>
      <xdr:rowOff>64546</xdr:rowOff>
    </xdr:from>
    <xdr:to>
      <xdr:col>22</xdr:col>
      <xdr:colOff>10663</xdr:colOff>
      <xdr:row>24</xdr:row>
      <xdr:rowOff>30705</xdr:rowOff>
    </xdr:to>
    <xdr:sp macro="" textlink="">
      <xdr:nvSpPr>
        <xdr:cNvPr id="47" name="正方形/長方形 46">
          <a:extLst>
            <a:ext uri="{FF2B5EF4-FFF2-40B4-BE49-F238E27FC236}">
              <a16:creationId xmlns:a16="http://schemas.microsoft.com/office/drawing/2014/main" id="{0768AFB7-6711-45B6-A173-929FB7BDF601}"/>
            </a:ext>
          </a:extLst>
        </xdr:cNvPr>
        <xdr:cNvSpPr/>
      </xdr:nvSpPr>
      <xdr:spPr>
        <a:xfrm>
          <a:off x="3617727" y="4585111"/>
          <a:ext cx="433441"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8" name="正方形/長方形 47">
          <a:extLst>
            <a:ext uri="{FF2B5EF4-FFF2-40B4-BE49-F238E27FC236}">
              <a16:creationId xmlns:a16="http://schemas.microsoft.com/office/drawing/2014/main" id="{5F69FE65-E4AE-4D29-B3B6-BAF351FF4192}"/>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9" name="正方形/長方形 48">
          <a:extLst>
            <a:ext uri="{FF2B5EF4-FFF2-40B4-BE49-F238E27FC236}">
              <a16:creationId xmlns:a16="http://schemas.microsoft.com/office/drawing/2014/main" id="{24B8E34A-7A73-4DCE-9732-510D83C72971}"/>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0" name="正方形/長方形 49">
          <a:extLst>
            <a:ext uri="{FF2B5EF4-FFF2-40B4-BE49-F238E27FC236}">
              <a16:creationId xmlns:a16="http://schemas.microsoft.com/office/drawing/2014/main" id="{B4A57B75-732F-4D4D-9B4D-271A313EBAFF}"/>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1" name="正方形/長方形 50">
          <a:extLst>
            <a:ext uri="{FF2B5EF4-FFF2-40B4-BE49-F238E27FC236}">
              <a16:creationId xmlns:a16="http://schemas.microsoft.com/office/drawing/2014/main" id="{372ECCB0-80C8-49C0-AF67-8FA54B21A895}"/>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2" name="正方形/長方形 51">
          <a:extLst>
            <a:ext uri="{FF2B5EF4-FFF2-40B4-BE49-F238E27FC236}">
              <a16:creationId xmlns:a16="http://schemas.microsoft.com/office/drawing/2014/main" id="{4E94A79A-DC14-4524-96E1-85EAF0F6486B}"/>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3" name="正方形/長方形 52">
          <a:extLst>
            <a:ext uri="{FF2B5EF4-FFF2-40B4-BE49-F238E27FC236}">
              <a16:creationId xmlns:a16="http://schemas.microsoft.com/office/drawing/2014/main" id="{292D128D-2E9B-430B-8790-8A6CF0A60D41}"/>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4" name="正方形/長方形 53">
          <a:extLst>
            <a:ext uri="{FF2B5EF4-FFF2-40B4-BE49-F238E27FC236}">
              <a16:creationId xmlns:a16="http://schemas.microsoft.com/office/drawing/2014/main" id="{30076559-77FE-4ACD-B97D-3411251FA5E0}"/>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5" name="正方形/長方形 54">
          <a:extLst>
            <a:ext uri="{FF2B5EF4-FFF2-40B4-BE49-F238E27FC236}">
              <a16:creationId xmlns:a16="http://schemas.microsoft.com/office/drawing/2014/main" id="{ECFC439E-29AC-477F-B802-91E7EE956821}"/>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6" name="正方形/長方形 55">
          <a:extLst>
            <a:ext uri="{FF2B5EF4-FFF2-40B4-BE49-F238E27FC236}">
              <a16:creationId xmlns:a16="http://schemas.microsoft.com/office/drawing/2014/main" id="{190439F8-BC9B-4CDE-9174-2ED7F50BF77E}"/>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7" name="テキスト ボックス 56">
          <a:extLst>
            <a:ext uri="{FF2B5EF4-FFF2-40B4-BE49-F238E27FC236}">
              <a16:creationId xmlns:a16="http://schemas.microsoft.com/office/drawing/2014/main" id="{11DD18DA-9519-4EF6-A631-F6F002D335A3}"/>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本町の有形固定資産償却率が類似団体より高い水準となっているのは、既存公共施設の老朽化に起因するものである。</a:t>
          </a:r>
          <a:endParaRPr lang="ja-JP" altLang="ja-JP">
            <a:effectLst/>
          </a:endParaRPr>
        </a:p>
        <a:p>
          <a:r>
            <a:rPr kumimoji="1" lang="ja-JP" altLang="ja-JP" sz="1100">
              <a:solidFill>
                <a:schemeClr val="dk1"/>
              </a:solidFill>
              <a:effectLst/>
              <a:latin typeface="+mn-lt"/>
              <a:ea typeface="+mn-ea"/>
              <a:cs typeface="+mn-cs"/>
            </a:rPr>
            <a:t>既存公共施設については「御浜町公共施設等総合管理計画」に基づき長寿命化事業を実施し定期的な修繕、機器更新を行うことにより施設の機能や安全性を確保していく。</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8" name="テキスト ボックス 57">
          <a:extLst>
            <a:ext uri="{FF2B5EF4-FFF2-40B4-BE49-F238E27FC236}">
              <a16:creationId xmlns:a16="http://schemas.microsoft.com/office/drawing/2014/main" id="{292667E3-26A9-48B7-B3AA-544C6718EB68}"/>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9" name="直線コネクタ 58">
          <a:extLst>
            <a:ext uri="{FF2B5EF4-FFF2-40B4-BE49-F238E27FC236}">
              <a16:creationId xmlns:a16="http://schemas.microsoft.com/office/drawing/2014/main" id="{5257CDA8-E1EE-4F51-ABFF-4A4091996BDA}"/>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0" name="テキスト ボックス 59">
          <a:extLst>
            <a:ext uri="{FF2B5EF4-FFF2-40B4-BE49-F238E27FC236}">
              <a16:creationId xmlns:a16="http://schemas.microsoft.com/office/drawing/2014/main" id="{71644F4B-006F-4A8F-873C-8352C39E347D}"/>
            </a:ext>
          </a:extLst>
        </xdr:cNvPr>
        <xdr:cNvSpPr txBox="1"/>
      </xdr:nvSpPr>
      <xdr:spPr>
        <a:xfrm>
          <a:off x="731041" y="69991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110.0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1" name="直線コネクタ 60">
          <a:extLst>
            <a:ext uri="{FF2B5EF4-FFF2-40B4-BE49-F238E27FC236}">
              <a16:creationId xmlns:a16="http://schemas.microsoft.com/office/drawing/2014/main" id="{DC5AB393-9286-4CF3-AF37-85040FE82590}"/>
            </a:ext>
          </a:extLst>
        </xdr:cNvPr>
        <xdr:cNvCxnSpPr/>
      </xdr:nvCxnSpPr>
      <xdr:spPr>
        <a:xfrm>
          <a:off x="1142365" y="67826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108946</xdr:rowOff>
    </xdr:from>
    <xdr:ext cx="410689" cy="225703"/>
    <xdr:sp macro="" textlink="">
      <xdr:nvSpPr>
        <xdr:cNvPr id="62" name="テキスト ボックス 61">
          <a:extLst>
            <a:ext uri="{FF2B5EF4-FFF2-40B4-BE49-F238E27FC236}">
              <a16:creationId xmlns:a16="http://schemas.microsoft.com/office/drawing/2014/main" id="{1C2BD259-7CCD-4433-9AB8-598A7F58255F}"/>
            </a:ext>
          </a:extLst>
        </xdr:cNvPr>
        <xdr:cNvSpPr txBox="1"/>
      </xdr:nvSpPr>
      <xdr:spPr>
        <a:xfrm>
          <a:off x="731041" y="668881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3" name="直線コネクタ 62">
          <a:extLst>
            <a:ext uri="{FF2B5EF4-FFF2-40B4-BE49-F238E27FC236}">
              <a16:creationId xmlns:a16="http://schemas.microsoft.com/office/drawing/2014/main" id="{81F66701-C8FC-4332-945B-06B26FA32827}"/>
            </a:ext>
          </a:extLst>
        </xdr:cNvPr>
        <xdr:cNvCxnSpPr/>
      </xdr:nvCxnSpPr>
      <xdr:spPr>
        <a:xfrm>
          <a:off x="1142365" y="64741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4" name="テキスト ボックス 63">
          <a:extLst>
            <a:ext uri="{FF2B5EF4-FFF2-40B4-BE49-F238E27FC236}">
              <a16:creationId xmlns:a16="http://schemas.microsoft.com/office/drawing/2014/main" id="{C74566DD-7F4E-49CF-A4A9-2F1C8FD16BE0}"/>
            </a:ext>
          </a:extLst>
        </xdr:cNvPr>
        <xdr:cNvSpPr txBox="1"/>
      </xdr:nvSpPr>
      <xdr:spPr>
        <a:xfrm>
          <a:off x="784241" y="63803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5" name="直線コネクタ 64">
          <a:extLst>
            <a:ext uri="{FF2B5EF4-FFF2-40B4-BE49-F238E27FC236}">
              <a16:creationId xmlns:a16="http://schemas.microsoft.com/office/drawing/2014/main" id="{A029F403-E40E-4605-8211-2D4FE81D01DF}"/>
            </a:ext>
          </a:extLst>
        </xdr:cNvPr>
        <xdr:cNvCxnSpPr/>
      </xdr:nvCxnSpPr>
      <xdr:spPr>
        <a:xfrm>
          <a:off x="1142365" y="6163854"/>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6" name="テキスト ボックス 65">
          <a:extLst>
            <a:ext uri="{FF2B5EF4-FFF2-40B4-BE49-F238E27FC236}">
              <a16:creationId xmlns:a16="http://schemas.microsoft.com/office/drawing/2014/main" id="{9DA6CA9A-2A02-4FF8-ABDA-B60F7F31A3A8}"/>
            </a:ext>
          </a:extLst>
        </xdr:cNvPr>
        <xdr:cNvSpPr txBox="1"/>
      </xdr:nvSpPr>
      <xdr:spPr>
        <a:xfrm>
          <a:off x="784241" y="607576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7" name="直線コネクタ 66">
          <a:extLst>
            <a:ext uri="{FF2B5EF4-FFF2-40B4-BE49-F238E27FC236}">
              <a16:creationId xmlns:a16="http://schemas.microsoft.com/office/drawing/2014/main" id="{DA288B22-C6E7-4581-96D4-8241B83B15CC}"/>
            </a:ext>
          </a:extLst>
        </xdr:cNvPr>
        <xdr:cNvCxnSpPr/>
      </xdr:nvCxnSpPr>
      <xdr:spPr>
        <a:xfrm>
          <a:off x="1142365" y="5855426"/>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8" name="テキスト ボックス 67">
          <a:extLst>
            <a:ext uri="{FF2B5EF4-FFF2-40B4-BE49-F238E27FC236}">
              <a16:creationId xmlns:a16="http://schemas.microsoft.com/office/drawing/2014/main" id="{4FAB82A4-F7F9-4F76-A6CB-FBAF76B0D673}"/>
            </a:ext>
          </a:extLst>
        </xdr:cNvPr>
        <xdr:cNvSpPr txBox="1"/>
      </xdr:nvSpPr>
      <xdr:spPr>
        <a:xfrm>
          <a:off x="784241" y="576543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9" name="直線コネクタ 68">
          <a:extLst>
            <a:ext uri="{FF2B5EF4-FFF2-40B4-BE49-F238E27FC236}">
              <a16:creationId xmlns:a16="http://schemas.microsoft.com/office/drawing/2014/main" id="{DB0D7ECD-8197-44C1-A93C-09880577C174}"/>
            </a:ext>
          </a:extLst>
        </xdr:cNvPr>
        <xdr:cNvCxnSpPr/>
      </xdr:nvCxnSpPr>
      <xdr:spPr>
        <a:xfrm>
          <a:off x="1142365" y="55546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0" name="テキスト ボックス 69">
          <a:extLst>
            <a:ext uri="{FF2B5EF4-FFF2-40B4-BE49-F238E27FC236}">
              <a16:creationId xmlns:a16="http://schemas.microsoft.com/office/drawing/2014/main" id="{EE42E00E-CDE4-4875-A633-395460481E4E}"/>
            </a:ext>
          </a:extLst>
        </xdr:cNvPr>
        <xdr:cNvSpPr txBox="1"/>
      </xdr:nvSpPr>
      <xdr:spPr>
        <a:xfrm>
          <a:off x="784241" y="54570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1" name="直線コネクタ 70">
          <a:extLst>
            <a:ext uri="{FF2B5EF4-FFF2-40B4-BE49-F238E27FC236}">
              <a16:creationId xmlns:a16="http://schemas.microsoft.com/office/drawing/2014/main" id="{74F80777-57FA-4C86-AB90-F46CD4806EFA}"/>
            </a:ext>
          </a:extLst>
        </xdr:cNvPr>
        <xdr:cNvCxnSpPr/>
      </xdr:nvCxnSpPr>
      <xdr:spPr>
        <a:xfrm>
          <a:off x="1142365" y="5240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2" name="テキスト ボックス 71">
          <a:extLst>
            <a:ext uri="{FF2B5EF4-FFF2-40B4-BE49-F238E27FC236}">
              <a16:creationId xmlns:a16="http://schemas.microsoft.com/office/drawing/2014/main" id="{AEF06693-DC33-464D-9139-78C012B41830}"/>
            </a:ext>
          </a:extLst>
        </xdr:cNvPr>
        <xdr:cNvSpPr txBox="1"/>
      </xdr:nvSpPr>
      <xdr:spPr>
        <a:xfrm>
          <a:off x="784241" y="51466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3" name="直線コネクタ 72">
          <a:extLst>
            <a:ext uri="{FF2B5EF4-FFF2-40B4-BE49-F238E27FC236}">
              <a16:creationId xmlns:a16="http://schemas.microsoft.com/office/drawing/2014/main" id="{4436F70E-B8EF-4CDD-BB2B-B1E0F4A8FE39}"/>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4" name="テキスト ボックス 73">
          <a:extLst>
            <a:ext uri="{FF2B5EF4-FFF2-40B4-BE49-F238E27FC236}">
              <a16:creationId xmlns:a16="http://schemas.microsoft.com/office/drawing/2014/main" id="{53EB6F2B-37A5-4345-945A-CEB3F8B0106B}"/>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5" name="有形固定資産減価償却率グラフ枠">
          <a:extLst>
            <a:ext uri="{FF2B5EF4-FFF2-40B4-BE49-F238E27FC236}">
              <a16:creationId xmlns:a16="http://schemas.microsoft.com/office/drawing/2014/main" id="{8AEDE231-4F21-4C3B-BCFB-383888BF9D74}"/>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75383</xdr:rowOff>
    </xdr:from>
    <xdr:to>
      <xdr:col>23</xdr:col>
      <xdr:colOff>85090</xdr:colOff>
      <xdr:row>34</xdr:row>
      <xdr:rowOff>14605</xdr:rowOff>
    </xdr:to>
    <xdr:cxnSp macro="">
      <xdr:nvCxnSpPr>
        <xdr:cNvPr id="76" name="直線コネクタ 75">
          <a:extLst>
            <a:ext uri="{FF2B5EF4-FFF2-40B4-BE49-F238E27FC236}">
              <a16:creationId xmlns:a16="http://schemas.microsoft.com/office/drawing/2014/main" id="{3D628E4F-6982-4A3C-A524-516B70FC8C02}"/>
            </a:ext>
          </a:extLst>
        </xdr:cNvPr>
        <xdr:cNvCxnSpPr/>
      </xdr:nvCxnSpPr>
      <xdr:spPr>
        <a:xfrm flipV="1">
          <a:off x="4295775" y="5285558"/>
          <a:ext cx="1270" cy="13146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18432</xdr:rowOff>
    </xdr:from>
    <xdr:ext cx="405111" cy="259045"/>
    <xdr:sp macro="" textlink="">
      <xdr:nvSpPr>
        <xdr:cNvPr id="77" name="有形固定資産減価償却率最小値テキスト">
          <a:extLst>
            <a:ext uri="{FF2B5EF4-FFF2-40B4-BE49-F238E27FC236}">
              <a16:creationId xmlns:a16="http://schemas.microsoft.com/office/drawing/2014/main" id="{E86FC341-D52F-4620-9C38-F71BEE03974E}"/>
            </a:ext>
          </a:extLst>
        </xdr:cNvPr>
        <xdr:cNvSpPr txBox="1"/>
      </xdr:nvSpPr>
      <xdr:spPr>
        <a:xfrm>
          <a:off x="4342765" y="6604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14605</xdr:rowOff>
    </xdr:from>
    <xdr:to>
      <xdr:col>23</xdr:col>
      <xdr:colOff>174625</xdr:colOff>
      <xdr:row>34</xdr:row>
      <xdr:rowOff>14605</xdr:rowOff>
    </xdr:to>
    <xdr:cxnSp macro="">
      <xdr:nvCxnSpPr>
        <xdr:cNvPr id="78" name="直線コネクタ 77">
          <a:extLst>
            <a:ext uri="{FF2B5EF4-FFF2-40B4-BE49-F238E27FC236}">
              <a16:creationId xmlns:a16="http://schemas.microsoft.com/office/drawing/2014/main" id="{98511FF8-06EC-486C-8831-8E0251BA64B9}"/>
            </a:ext>
          </a:extLst>
        </xdr:cNvPr>
        <xdr:cNvCxnSpPr/>
      </xdr:nvCxnSpPr>
      <xdr:spPr>
        <a:xfrm>
          <a:off x="4206875" y="6600190"/>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22060</xdr:rowOff>
    </xdr:from>
    <xdr:ext cx="405111" cy="259045"/>
    <xdr:sp macro="" textlink="">
      <xdr:nvSpPr>
        <xdr:cNvPr id="79" name="有形固定資産減価償却率最大値テキスト">
          <a:extLst>
            <a:ext uri="{FF2B5EF4-FFF2-40B4-BE49-F238E27FC236}">
              <a16:creationId xmlns:a16="http://schemas.microsoft.com/office/drawing/2014/main" id="{039B7A08-194C-44C4-8B7B-4BE7B5897A0A}"/>
            </a:ext>
          </a:extLst>
        </xdr:cNvPr>
        <xdr:cNvSpPr txBox="1"/>
      </xdr:nvSpPr>
      <xdr:spPr>
        <a:xfrm>
          <a:off x="4342765" y="5056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75383</xdr:rowOff>
    </xdr:from>
    <xdr:to>
      <xdr:col>23</xdr:col>
      <xdr:colOff>174625</xdr:colOff>
      <xdr:row>26</xdr:row>
      <xdr:rowOff>75383</xdr:rowOff>
    </xdr:to>
    <xdr:cxnSp macro="">
      <xdr:nvCxnSpPr>
        <xdr:cNvPr id="80" name="直線コネクタ 79">
          <a:extLst>
            <a:ext uri="{FF2B5EF4-FFF2-40B4-BE49-F238E27FC236}">
              <a16:creationId xmlns:a16="http://schemas.microsoft.com/office/drawing/2014/main" id="{A424285C-0DF6-4223-954E-C21D0406C0E1}"/>
            </a:ext>
          </a:extLst>
        </xdr:cNvPr>
        <xdr:cNvCxnSpPr/>
      </xdr:nvCxnSpPr>
      <xdr:spPr>
        <a:xfrm>
          <a:off x="4206875" y="5285558"/>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9905</xdr:rowOff>
    </xdr:from>
    <xdr:ext cx="405111" cy="259045"/>
    <xdr:sp macro="" textlink="">
      <xdr:nvSpPr>
        <xdr:cNvPr id="81" name="有形固定資産減価償却率平均値テキスト">
          <a:extLst>
            <a:ext uri="{FF2B5EF4-FFF2-40B4-BE49-F238E27FC236}">
              <a16:creationId xmlns:a16="http://schemas.microsoft.com/office/drawing/2014/main" id="{69B9BBBF-6918-4673-98DB-97D86ACE4C73}"/>
            </a:ext>
          </a:extLst>
        </xdr:cNvPr>
        <xdr:cNvSpPr txBox="1"/>
      </xdr:nvSpPr>
      <xdr:spPr>
        <a:xfrm>
          <a:off x="4342765" y="57363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31478</xdr:rowOff>
    </xdr:from>
    <xdr:to>
      <xdr:col>23</xdr:col>
      <xdr:colOff>136525</xdr:colOff>
      <xdr:row>29</xdr:row>
      <xdr:rowOff>133078</xdr:rowOff>
    </xdr:to>
    <xdr:sp macro="" textlink="">
      <xdr:nvSpPr>
        <xdr:cNvPr id="82" name="フローチャート: 判断 81">
          <a:extLst>
            <a:ext uri="{FF2B5EF4-FFF2-40B4-BE49-F238E27FC236}">
              <a16:creationId xmlns:a16="http://schemas.microsoft.com/office/drawing/2014/main" id="{AF7D28DF-92EC-48FD-96AD-F038D46A57E6}"/>
            </a:ext>
          </a:extLst>
        </xdr:cNvPr>
        <xdr:cNvSpPr/>
      </xdr:nvSpPr>
      <xdr:spPr>
        <a:xfrm>
          <a:off x="4244975" y="5754098"/>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28</xdr:row>
      <xdr:rowOff>169001</xdr:rowOff>
    </xdr:from>
    <xdr:to>
      <xdr:col>19</xdr:col>
      <xdr:colOff>187325</xdr:colOff>
      <xdr:row>29</xdr:row>
      <xdr:rowOff>99151</xdr:rowOff>
    </xdr:to>
    <xdr:sp macro="" textlink="">
      <xdr:nvSpPr>
        <xdr:cNvPr id="83" name="フローチャート: 判断 82">
          <a:extLst>
            <a:ext uri="{FF2B5EF4-FFF2-40B4-BE49-F238E27FC236}">
              <a16:creationId xmlns:a16="http://schemas.microsoft.com/office/drawing/2014/main" id="{6B65AEAF-61B8-4CD9-A01D-EC2A11454F41}"/>
            </a:ext>
          </a:extLst>
        </xdr:cNvPr>
        <xdr:cNvSpPr/>
      </xdr:nvSpPr>
      <xdr:spPr>
        <a:xfrm>
          <a:off x="3611880" y="5725886"/>
          <a:ext cx="8064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28</xdr:row>
      <xdr:rowOff>153579</xdr:rowOff>
    </xdr:from>
    <xdr:to>
      <xdr:col>15</xdr:col>
      <xdr:colOff>187325</xdr:colOff>
      <xdr:row>29</xdr:row>
      <xdr:rowOff>83729</xdr:rowOff>
    </xdr:to>
    <xdr:sp macro="" textlink="">
      <xdr:nvSpPr>
        <xdr:cNvPr id="84" name="フローチャート: 判断 83">
          <a:extLst>
            <a:ext uri="{FF2B5EF4-FFF2-40B4-BE49-F238E27FC236}">
              <a16:creationId xmlns:a16="http://schemas.microsoft.com/office/drawing/2014/main" id="{466DF019-AC32-4EC0-A24F-ED523EC8BF88}"/>
            </a:ext>
          </a:extLst>
        </xdr:cNvPr>
        <xdr:cNvSpPr/>
      </xdr:nvSpPr>
      <xdr:spPr>
        <a:xfrm>
          <a:off x="2926080" y="5706654"/>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110399</xdr:rowOff>
    </xdr:from>
    <xdr:to>
      <xdr:col>11</xdr:col>
      <xdr:colOff>187325</xdr:colOff>
      <xdr:row>29</xdr:row>
      <xdr:rowOff>40549</xdr:rowOff>
    </xdr:to>
    <xdr:sp macro="" textlink="">
      <xdr:nvSpPr>
        <xdr:cNvPr id="85" name="フローチャート: 判断 84">
          <a:extLst>
            <a:ext uri="{FF2B5EF4-FFF2-40B4-BE49-F238E27FC236}">
              <a16:creationId xmlns:a16="http://schemas.microsoft.com/office/drawing/2014/main" id="{58EA6F99-6622-44EF-B58D-5E21485B2F46}"/>
            </a:ext>
          </a:extLst>
        </xdr:cNvPr>
        <xdr:cNvSpPr/>
      </xdr:nvSpPr>
      <xdr:spPr>
        <a:xfrm>
          <a:off x="2240280" y="5661569"/>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82641</xdr:rowOff>
    </xdr:from>
    <xdr:to>
      <xdr:col>7</xdr:col>
      <xdr:colOff>187325</xdr:colOff>
      <xdr:row>29</xdr:row>
      <xdr:rowOff>12791</xdr:rowOff>
    </xdr:to>
    <xdr:sp macro="" textlink="">
      <xdr:nvSpPr>
        <xdr:cNvPr id="86" name="フローチャート: 判断 85">
          <a:extLst>
            <a:ext uri="{FF2B5EF4-FFF2-40B4-BE49-F238E27FC236}">
              <a16:creationId xmlns:a16="http://schemas.microsoft.com/office/drawing/2014/main" id="{3F7D7E1C-A847-40A8-AA12-BCDC922FAB0E}"/>
            </a:ext>
          </a:extLst>
        </xdr:cNvPr>
        <xdr:cNvSpPr/>
      </xdr:nvSpPr>
      <xdr:spPr>
        <a:xfrm>
          <a:off x="1554480" y="5637621"/>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C8F9D662-4E97-4D7D-BB6D-8653BF685E7E}"/>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F8BD91A-736D-495E-9559-01EF0E876180}"/>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AD13565E-8BD5-449B-9223-A895231562ED}"/>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FA016332-062D-405D-9242-FA449B632587}"/>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A23FF2C6-2985-4E21-A2E4-C945903712FB}"/>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114753</xdr:rowOff>
    </xdr:from>
    <xdr:to>
      <xdr:col>19</xdr:col>
      <xdr:colOff>187325</xdr:colOff>
      <xdr:row>30</xdr:row>
      <xdr:rowOff>44903</xdr:rowOff>
    </xdr:to>
    <xdr:sp macro="" textlink="">
      <xdr:nvSpPr>
        <xdr:cNvPr id="92" name="楕円 91">
          <a:extLst>
            <a:ext uri="{FF2B5EF4-FFF2-40B4-BE49-F238E27FC236}">
              <a16:creationId xmlns:a16="http://schemas.microsoft.com/office/drawing/2014/main" id="{7C657567-F8AD-4ABA-B7B8-F1B8F9FA4A6F}"/>
            </a:ext>
          </a:extLst>
        </xdr:cNvPr>
        <xdr:cNvSpPr/>
      </xdr:nvSpPr>
      <xdr:spPr>
        <a:xfrm>
          <a:off x="3611880" y="5839278"/>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40731</xdr:rowOff>
    </xdr:from>
    <xdr:to>
      <xdr:col>15</xdr:col>
      <xdr:colOff>187325</xdr:colOff>
      <xdr:row>29</xdr:row>
      <xdr:rowOff>142331</xdr:rowOff>
    </xdr:to>
    <xdr:sp macro="" textlink="">
      <xdr:nvSpPr>
        <xdr:cNvPr id="93" name="楕円 92">
          <a:extLst>
            <a:ext uri="{FF2B5EF4-FFF2-40B4-BE49-F238E27FC236}">
              <a16:creationId xmlns:a16="http://schemas.microsoft.com/office/drawing/2014/main" id="{135B582D-960C-4F48-B308-9BBEB7FE02C3}"/>
            </a:ext>
          </a:extLst>
        </xdr:cNvPr>
        <xdr:cNvSpPr/>
      </xdr:nvSpPr>
      <xdr:spPr>
        <a:xfrm>
          <a:off x="2926080" y="5765256"/>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91531</xdr:rowOff>
    </xdr:from>
    <xdr:to>
      <xdr:col>19</xdr:col>
      <xdr:colOff>136525</xdr:colOff>
      <xdr:row>29</xdr:row>
      <xdr:rowOff>165553</xdr:rowOff>
    </xdr:to>
    <xdr:cxnSp macro="">
      <xdr:nvCxnSpPr>
        <xdr:cNvPr id="94" name="直線コネクタ 93">
          <a:extLst>
            <a:ext uri="{FF2B5EF4-FFF2-40B4-BE49-F238E27FC236}">
              <a16:creationId xmlns:a16="http://schemas.microsoft.com/office/drawing/2014/main" id="{D065C5C2-2819-40E8-BE48-AF2465610A64}"/>
            </a:ext>
          </a:extLst>
        </xdr:cNvPr>
        <xdr:cNvCxnSpPr/>
      </xdr:nvCxnSpPr>
      <xdr:spPr>
        <a:xfrm>
          <a:off x="2971165" y="5819866"/>
          <a:ext cx="685800" cy="7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6803</xdr:rowOff>
    </xdr:from>
    <xdr:to>
      <xdr:col>11</xdr:col>
      <xdr:colOff>187325</xdr:colOff>
      <xdr:row>29</xdr:row>
      <xdr:rowOff>108403</xdr:rowOff>
    </xdr:to>
    <xdr:sp macro="" textlink="">
      <xdr:nvSpPr>
        <xdr:cNvPr id="95" name="楕円 94">
          <a:extLst>
            <a:ext uri="{FF2B5EF4-FFF2-40B4-BE49-F238E27FC236}">
              <a16:creationId xmlns:a16="http://schemas.microsoft.com/office/drawing/2014/main" id="{EF67467C-2143-4A95-B495-D309B2D48A20}"/>
            </a:ext>
          </a:extLst>
        </xdr:cNvPr>
        <xdr:cNvSpPr/>
      </xdr:nvSpPr>
      <xdr:spPr>
        <a:xfrm>
          <a:off x="2240280" y="5733233"/>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57603</xdr:rowOff>
    </xdr:from>
    <xdr:to>
      <xdr:col>15</xdr:col>
      <xdr:colOff>136525</xdr:colOff>
      <xdr:row>29</xdr:row>
      <xdr:rowOff>91531</xdr:rowOff>
    </xdr:to>
    <xdr:cxnSp macro="">
      <xdr:nvCxnSpPr>
        <xdr:cNvPr id="96" name="直線コネクタ 95">
          <a:extLst>
            <a:ext uri="{FF2B5EF4-FFF2-40B4-BE49-F238E27FC236}">
              <a16:creationId xmlns:a16="http://schemas.microsoft.com/office/drawing/2014/main" id="{C5F91EBF-9CDC-43AD-92AC-A98367442B31}"/>
            </a:ext>
          </a:extLst>
        </xdr:cNvPr>
        <xdr:cNvCxnSpPr/>
      </xdr:nvCxnSpPr>
      <xdr:spPr>
        <a:xfrm>
          <a:off x="2285365" y="5778318"/>
          <a:ext cx="685800" cy="41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141242</xdr:rowOff>
    </xdr:from>
    <xdr:to>
      <xdr:col>7</xdr:col>
      <xdr:colOff>187325</xdr:colOff>
      <xdr:row>29</xdr:row>
      <xdr:rowOff>71392</xdr:rowOff>
    </xdr:to>
    <xdr:sp macro="" textlink="">
      <xdr:nvSpPr>
        <xdr:cNvPr id="97" name="楕円 96">
          <a:extLst>
            <a:ext uri="{FF2B5EF4-FFF2-40B4-BE49-F238E27FC236}">
              <a16:creationId xmlns:a16="http://schemas.microsoft.com/office/drawing/2014/main" id="{B86FA1D1-2D8C-4696-99EE-4DB69EB473D3}"/>
            </a:ext>
          </a:extLst>
        </xdr:cNvPr>
        <xdr:cNvSpPr/>
      </xdr:nvSpPr>
      <xdr:spPr>
        <a:xfrm>
          <a:off x="1554480" y="5692412"/>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20592</xdr:rowOff>
    </xdr:from>
    <xdr:to>
      <xdr:col>11</xdr:col>
      <xdr:colOff>136525</xdr:colOff>
      <xdr:row>29</xdr:row>
      <xdr:rowOff>57603</xdr:rowOff>
    </xdr:to>
    <xdr:cxnSp macro="">
      <xdr:nvCxnSpPr>
        <xdr:cNvPr id="98" name="直線コネクタ 97">
          <a:extLst>
            <a:ext uri="{FF2B5EF4-FFF2-40B4-BE49-F238E27FC236}">
              <a16:creationId xmlns:a16="http://schemas.microsoft.com/office/drawing/2014/main" id="{C7531A60-AC17-4139-A170-42C1D96262A2}"/>
            </a:ext>
          </a:extLst>
        </xdr:cNvPr>
        <xdr:cNvCxnSpPr/>
      </xdr:nvCxnSpPr>
      <xdr:spPr>
        <a:xfrm>
          <a:off x="1599565" y="5741307"/>
          <a:ext cx="68580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27</xdr:row>
      <xdr:rowOff>115678</xdr:rowOff>
    </xdr:from>
    <xdr:ext cx="405111" cy="259045"/>
    <xdr:sp macro="" textlink="">
      <xdr:nvSpPr>
        <xdr:cNvPr id="99" name="n_1aveValue有形固定資産減価償却率">
          <a:extLst>
            <a:ext uri="{FF2B5EF4-FFF2-40B4-BE49-F238E27FC236}">
              <a16:creationId xmlns:a16="http://schemas.microsoft.com/office/drawing/2014/main" id="{38C09F17-0948-4A3A-AB98-217F1E7F53A7}"/>
            </a:ext>
          </a:extLst>
        </xdr:cNvPr>
        <xdr:cNvSpPr txBox="1"/>
      </xdr:nvSpPr>
      <xdr:spPr>
        <a:xfrm>
          <a:off x="3464569" y="5497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100256</xdr:rowOff>
    </xdr:from>
    <xdr:ext cx="405111" cy="259045"/>
    <xdr:sp macro="" textlink="">
      <xdr:nvSpPr>
        <xdr:cNvPr id="100" name="n_2aveValue有形固定資産減価償却率">
          <a:extLst>
            <a:ext uri="{FF2B5EF4-FFF2-40B4-BE49-F238E27FC236}">
              <a16:creationId xmlns:a16="http://schemas.microsoft.com/office/drawing/2014/main" id="{55AB40D5-E879-495C-98E9-63454F1C24F4}"/>
            </a:ext>
          </a:extLst>
        </xdr:cNvPr>
        <xdr:cNvSpPr txBox="1"/>
      </xdr:nvSpPr>
      <xdr:spPr>
        <a:xfrm>
          <a:off x="2793374" y="5478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57076</xdr:rowOff>
    </xdr:from>
    <xdr:ext cx="405111" cy="259045"/>
    <xdr:sp macro="" textlink="">
      <xdr:nvSpPr>
        <xdr:cNvPr id="101" name="n_3aveValue有形固定資産減価償却率">
          <a:extLst>
            <a:ext uri="{FF2B5EF4-FFF2-40B4-BE49-F238E27FC236}">
              <a16:creationId xmlns:a16="http://schemas.microsoft.com/office/drawing/2014/main" id="{74D41364-374E-4C49-A870-D393E75E774C}"/>
            </a:ext>
          </a:extLst>
        </xdr:cNvPr>
        <xdr:cNvSpPr txBox="1"/>
      </xdr:nvSpPr>
      <xdr:spPr>
        <a:xfrm>
          <a:off x="2107574" y="5442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29318</xdr:rowOff>
    </xdr:from>
    <xdr:ext cx="405111" cy="259045"/>
    <xdr:sp macro="" textlink="">
      <xdr:nvSpPr>
        <xdr:cNvPr id="102" name="n_4aveValue有形固定資産減価償却率">
          <a:extLst>
            <a:ext uri="{FF2B5EF4-FFF2-40B4-BE49-F238E27FC236}">
              <a16:creationId xmlns:a16="http://schemas.microsoft.com/office/drawing/2014/main" id="{E126DDAE-3AF6-42C3-866A-F84DC05082AB}"/>
            </a:ext>
          </a:extLst>
        </xdr:cNvPr>
        <xdr:cNvSpPr txBox="1"/>
      </xdr:nvSpPr>
      <xdr:spPr>
        <a:xfrm>
          <a:off x="1421774" y="540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36030</xdr:rowOff>
    </xdr:from>
    <xdr:ext cx="405111" cy="259045"/>
    <xdr:sp macro="" textlink="">
      <xdr:nvSpPr>
        <xdr:cNvPr id="103" name="n_1mainValue有形固定資産減価償却率">
          <a:extLst>
            <a:ext uri="{FF2B5EF4-FFF2-40B4-BE49-F238E27FC236}">
              <a16:creationId xmlns:a16="http://schemas.microsoft.com/office/drawing/2014/main" id="{8B42A1BD-7D73-4227-8306-60084680BC9A}"/>
            </a:ext>
          </a:extLst>
        </xdr:cNvPr>
        <xdr:cNvSpPr txBox="1"/>
      </xdr:nvSpPr>
      <xdr:spPr>
        <a:xfrm>
          <a:off x="3464569" y="5932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133458</xdr:rowOff>
    </xdr:from>
    <xdr:ext cx="405111" cy="259045"/>
    <xdr:sp macro="" textlink="">
      <xdr:nvSpPr>
        <xdr:cNvPr id="104" name="n_2mainValue有形固定資産減価償却率">
          <a:extLst>
            <a:ext uri="{FF2B5EF4-FFF2-40B4-BE49-F238E27FC236}">
              <a16:creationId xmlns:a16="http://schemas.microsoft.com/office/drawing/2014/main" id="{C117C3EB-604C-4272-9B71-ED9CC5E9CEAA}"/>
            </a:ext>
          </a:extLst>
        </xdr:cNvPr>
        <xdr:cNvSpPr txBox="1"/>
      </xdr:nvSpPr>
      <xdr:spPr>
        <a:xfrm>
          <a:off x="2793374" y="5854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99530</xdr:rowOff>
    </xdr:from>
    <xdr:ext cx="405111" cy="259045"/>
    <xdr:sp macro="" textlink="">
      <xdr:nvSpPr>
        <xdr:cNvPr id="105" name="n_3mainValue有形固定資産減価償却率">
          <a:extLst>
            <a:ext uri="{FF2B5EF4-FFF2-40B4-BE49-F238E27FC236}">
              <a16:creationId xmlns:a16="http://schemas.microsoft.com/office/drawing/2014/main" id="{16736C9C-3A57-4431-B047-E66FB0DC44BA}"/>
            </a:ext>
          </a:extLst>
        </xdr:cNvPr>
        <xdr:cNvSpPr txBox="1"/>
      </xdr:nvSpPr>
      <xdr:spPr>
        <a:xfrm>
          <a:off x="2107574" y="5820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62519</xdr:rowOff>
    </xdr:from>
    <xdr:ext cx="405111" cy="259045"/>
    <xdr:sp macro="" textlink="">
      <xdr:nvSpPr>
        <xdr:cNvPr id="106" name="n_4mainValue有形固定資産減価償却率">
          <a:extLst>
            <a:ext uri="{FF2B5EF4-FFF2-40B4-BE49-F238E27FC236}">
              <a16:creationId xmlns:a16="http://schemas.microsoft.com/office/drawing/2014/main" id="{D8921159-7C2B-482F-B1D8-EFD213D7B099}"/>
            </a:ext>
          </a:extLst>
        </xdr:cNvPr>
        <xdr:cNvSpPr txBox="1"/>
      </xdr:nvSpPr>
      <xdr:spPr>
        <a:xfrm>
          <a:off x="1421774" y="5783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FE9496AF-5E7B-4C55-9932-F9DBB31E0756}"/>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FF7C7CBD-C511-4C2E-9EE1-295FA78F1A7D}"/>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97FE116B-15C7-4B43-B20C-7925390E604C}"/>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[ 270.4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8DBB0130-91D4-4D04-941B-2EF5A7AAEF71}"/>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FCD8EB76-6588-49D1-BA95-62AA1177F54B}"/>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146E021D-0843-4809-960D-2B8AA187AE1F}"/>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81A1B177-7D66-409F-A2B1-3D67A664A65C}"/>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616093C9-9401-4205-B680-9F3B8438BC14}"/>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3CDB221F-662A-4A77-B6FA-6AB47B8350ED}"/>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C4A7E656-9F4E-4939-9D62-6F0165F76B25}"/>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B7F6442B-6120-4B18-94CD-1FB57B742A57}"/>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81A9DA56-924A-43F5-BE24-9E9717FFDCF8}"/>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72B66795-C251-4B66-AFE6-DA2A64C08120}"/>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本町の債務償還比率は、前年度</a:t>
          </a:r>
          <a:r>
            <a:rPr kumimoji="1" lang="ja-JP" altLang="en-US" sz="1100">
              <a:solidFill>
                <a:schemeClr val="dk1"/>
              </a:solidFill>
              <a:effectLst/>
              <a:latin typeface="+mn-lt"/>
              <a:ea typeface="+mn-ea"/>
              <a:cs typeface="+mn-cs"/>
            </a:rPr>
            <a:t>より上昇した。</a:t>
          </a:r>
          <a:r>
            <a:rPr kumimoji="1" lang="ja-JP" altLang="ja-JP" sz="1100">
              <a:solidFill>
                <a:schemeClr val="dk1"/>
              </a:solidFill>
              <a:effectLst/>
              <a:latin typeface="+mn-lt"/>
              <a:ea typeface="+mn-ea"/>
              <a:cs typeface="+mn-cs"/>
            </a:rPr>
            <a:t>これは、</a:t>
          </a:r>
          <a:r>
            <a:rPr kumimoji="1" lang="ja-JP" altLang="en-US" sz="1100">
              <a:solidFill>
                <a:schemeClr val="dk1"/>
              </a:solidFill>
              <a:effectLst/>
              <a:latin typeface="+mn-lt"/>
              <a:ea typeface="+mn-ea"/>
              <a:cs typeface="+mn-cs"/>
            </a:rPr>
            <a:t>着実な</a:t>
          </a:r>
          <a:r>
            <a:rPr kumimoji="1" lang="ja-JP" altLang="ja-JP" sz="1100">
              <a:solidFill>
                <a:schemeClr val="dk1"/>
              </a:solidFill>
              <a:effectLst/>
              <a:latin typeface="+mn-lt"/>
              <a:ea typeface="+mn-ea"/>
              <a:cs typeface="+mn-cs"/>
            </a:rPr>
            <a:t>地方債の償還</a:t>
          </a:r>
          <a:r>
            <a:rPr kumimoji="1" lang="ja-JP" altLang="en-US" sz="1100">
              <a:solidFill>
                <a:schemeClr val="dk1"/>
              </a:solidFill>
              <a:effectLst/>
              <a:latin typeface="+mn-lt"/>
              <a:ea typeface="+mn-ea"/>
              <a:cs typeface="+mn-cs"/>
            </a:rPr>
            <a:t>や</a:t>
          </a:r>
          <a:r>
            <a:rPr kumimoji="1" lang="ja-JP" altLang="ja-JP" sz="1100">
              <a:solidFill>
                <a:schemeClr val="dk1"/>
              </a:solidFill>
              <a:effectLst/>
              <a:latin typeface="+mn-lt"/>
              <a:ea typeface="+mn-ea"/>
              <a:cs typeface="+mn-cs"/>
            </a:rPr>
            <a:t>新規発行債の抑制により、将来負担額</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減少した</a:t>
          </a:r>
          <a:r>
            <a:rPr kumimoji="1" lang="ja-JP" altLang="en-US" sz="1100">
              <a:solidFill>
                <a:schemeClr val="dk1"/>
              </a:solidFill>
              <a:effectLst/>
              <a:latin typeface="+mn-lt"/>
              <a:ea typeface="+mn-ea"/>
              <a:cs typeface="+mn-cs"/>
            </a:rPr>
            <a:t>ものの</a:t>
          </a:r>
          <a:r>
            <a:rPr kumimoji="1" lang="ja-JP" altLang="ja-JP" sz="1100">
              <a:solidFill>
                <a:schemeClr val="dk1"/>
              </a:solidFill>
              <a:effectLst/>
              <a:latin typeface="+mn-lt"/>
              <a:ea typeface="+mn-ea"/>
              <a:cs typeface="+mn-cs"/>
            </a:rPr>
            <a:t>、基金等の</a:t>
          </a:r>
          <a:r>
            <a:rPr kumimoji="1" lang="ja-JP" altLang="en-US" sz="1100">
              <a:solidFill>
                <a:schemeClr val="dk1"/>
              </a:solidFill>
              <a:effectLst/>
              <a:latin typeface="+mn-lt"/>
              <a:ea typeface="+mn-ea"/>
              <a:cs typeface="+mn-cs"/>
            </a:rPr>
            <a:t>取り崩し</a:t>
          </a:r>
          <a:r>
            <a:rPr kumimoji="1" lang="ja-JP" altLang="ja-JP" sz="1100">
              <a:solidFill>
                <a:schemeClr val="dk1"/>
              </a:solidFill>
              <a:effectLst/>
              <a:latin typeface="+mn-lt"/>
              <a:ea typeface="+mn-ea"/>
              <a:cs typeface="+mn-cs"/>
            </a:rPr>
            <a:t>に</a:t>
          </a:r>
          <a:r>
            <a:rPr kumimoji="1" lang="ja-JP" altLang="en-US" sz="1100">
              <a:solidFill>
                <a:schemeClr val="dk1"/>
              </a:solidFill>
              <a:effectLst/>
              <a:latin typeface="+mn-lt"/>
              <a:ea typeface="+mn-ea"/>
              <a:cs typeface="+mn-cs"/>
            </a:rPr>
            <a:t>伴い</a:t>
          </a:r>
          <a:r>
            <a:rPr kumimoji="1" lang="ja-JP" altLang="ja-JP" sz="1100">
              <a:solidFill>
                <a:schemeClr val="dk1"/>
              </a:solidFill>
              <a:effectLst/>
              <a:latin typeface="+mn-lt"/>
              <a:ea typeface="+mn-ea"/>
              <a:cs typeface="+mn-cs"/>
            </a:rPr>
            <a:t>、充当可能財源</a:t>
          </a:r>
          <a:r>
            <a:rPr kumimoji="1" lang="ja-JP" altLang="en-US" sz="1100">
              <a:solidFill>
                <a:schemeClr val="dk1"/>
              </a:solidFill>
              <a:effectLst/>
              <a:latin typeface="+mn-lt"/>
              <a:ea typeface="+mn-ea"/>
              <a:cs typeface="+mn-cs"/>
            </a:rPr>
            <a:t>が減少した</a:t>
          </a:r>
          <a:r>
            <a:rPr kumimoji="1" lang="ja-JP" altLang="ja-JP" sz="1100">
              <a:solidFill>
                <a:schemeClr val="dk1"/>
              </a:solidFill>
              <a:effectLst/>
              <a:latin typeface="+mn-lt"/>
              <a:ea typeface="+mn-ea"/>
              <a:cs typeface="+mn-cs"/>
            </a:rPr>
            <a:t>ことによる</a:t>
          </a:r>
          <a:r>
            <a:rPr kumimoji="1" lang="ja-JP" altLang="en-US" sz="1100">
              <a:solidFill>
                <a:schemeClr val="dk1"/>
              </a:solidFill>
              <a:effectLst/>
              <a:latin typeface="+mn-lt"/>
              <a:ea typeface="+mn-ea"/>
              <a:cs typeface="+mn-cs"/>
            </a:rPr>
            <a:t>ものである</a:t>
          </a:r>
          <a:r>
            <a:rPr kumimoji="1" lang="ja-JP" altLang="ja-JP" sz="1100">
              <a:solidFill>
                <a:schemeClr val="dk1"/>
              </a:solidFill>
              <a:effectLst/>
              <a:latin typeface="+mn-lt"/>
              <a:ea typeface="+mn-ea"/>
              <a:cs typeface="+mn-cs"/>
            </a:rPr>
            <a:t>。</a:t>
          </a:r>
          <a:endParaRPr lang="ja-JP" altLang="ja-JP">
            <a:effectLst/>
          </a:endParaRPr>
        </a:p>
        <a:p>
          <a:r>
            <a:rPr kumimoji="1" lang="ja-JP" altLang="ja-JP" sz="1100">
              <a:solidFill>
                <a:schemeClr val="dk1"/>
              </a:solidFill>
              <a:effectLst/>
              <a:latin typeface="+mn-lt"/>
              <a:ea typeface="+mn-ea"/>
              <a:cs typeface="+mn-cs"/>
            </a:rPr>
            <a:t>引き続き行財政改革に取り組むとともに効果的かつ効率的な町債発行に努める。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C5A0CE68-88E8-4482-8903-85DCD498EB75}"/>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77742C0B-A70A-456A-9C39-E433ADA57770}"/>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93564599-AFF1-4855-AF19-ACFC0772B23A}"/>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C26A5C11-FDA0-4B93-88F0-15283C79BD4E}"/>
            </a:ext>
          </a:extLst>
        </xdr:cNvPr>
        <xdr:cNvCxnSpPr/>
      </xdr:nvCxnSpPr>
      <xdr:spPr>
        <a:xfrm>
          <a:off x="10188575" y="6782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3839EBC8-FF1F-4257-B08E-E42A9D49410B}"/>
            </a:ext>
          </a:extLst>
        </xdr:cNvPr>
        <xdr:cNvSpPr txBox="1"/>
      </xdr:nvSpPr>
      <xdr:spPr>
        <a:xfrm>
          <a:off x="9695591" y="668881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434F5653-2451-4F94-B04A-F039E372E455}"/>
            </a:ext>
          </a:extLst>
        </xdr:cNvPr>
        <xdr:cNvCxnSpPr/>
      </xdr:nvCxnSpPr>
      <xdr:spPr>
        <a:xfrm>
          <a:off x="10188575" y="64741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6" name="テキスト ボックス 125">
          <a:extLst>
            <a:ext uri="{FF2B5EF4-FFF2-40B4-BE49-F238E27FC236}">
              <a16:creationId xmlns:a16="http://schemas.microsoft.com/office/drawing/2014/main" id="{A7D48923-16D5-4483-A7B4-4EA65B308FE5}"/>
            </a:ext>
          </a:extLst>
        </xdr:cNvPr>
        <xdr:cNvSpPr txBox="1"/>
      </xdr:nvSpPr>
      <xdr:spPr>
        <a:xfrm>
          <a:off x="9756296" y="638038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D63CA97D-FB95-44F6-8E2F-45BA0FCDC458}"/>
            </a:ext>
          </a:extLst>
        </xdr:cNvPr>
        <xdr:cNvCxnSpPr/>
      </xdr:nvCxnSpPr>
      <xdr:spPr>
        <a:xfrm>
          <a:off x="10188575" y="6163854"/>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ADB1D75C-05AD-4FEB-9B89-EDDA97D02DCC}"/>
            </a:ext>
          </a:extLst>
        </xdr:cNvPr>
        <xdr:cNvSpPr txBox="1"/>
      </xdr:nvSpPr>
      <xdr:spPr>
        <a:xfrm>
          <a:off x="9756296" y="607576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DAD0C15B-047A-4E82-BF96-71090CED42D3}"/>
            </a:ext>
          </a:extLst>
        </xdr:cNvPr>
        <xdr:cNvCxnSpPr/>
      </xdr:nvCxnSpPr>
      <xdr:spPr>
        <a:xfrm>
          <a:off x="10188575" y="5855426"/>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015AB13A-258E-495D-B996-490A3DE23921}"/>
            </a:ext>
          </a:extLst>
        </xdr:cNvPr>
        <xdr:cNvSpPr txBox="1"/>
      </xdr:nvSpPr>
      <xdr:spPr>
        <a:xfrm>
          <a:off x="9756296" y="576543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0A3BDFB8-7FD8-42F5-BCF2-F3E1291D3AD5}"/>
            </a:ext>
          </a:extLst>
        </xdr:cNvPr>
        <xdr:cNvCxnSpPr/>
      </xdr:nvCxnSpPr>
      <xdr:spPr>
        <a:xfrm>
          <a:off x="10188575" y="5554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36F46DF7-21E6-4EE0-973E-CAF2DFBE67E8}"/>
            </a:ext>
          </a:extLst>
        </xdr:cNvPr>
        <xdr:cNvSpPr txBox="1"/>
      </xdr:nvSpPr>
      <xdr:spPr>
        <a:xfrm>
          <a:off x="9756296" y="54570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4F9A0414-9669-4C47-88DC-39FAF2FED3B9}"/>
            </a:ext>
          </a:extLst>
        </xdr:cNvPr>
        <xdr:cNvCxnSpPr/>
      </xdr:nvCxnSpPr>
      <xdr:spPr>
        <a:xfrm>
          <a:off x="10188575" y="5240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9A524CA3-BA2A-4252-9553-563CA197DB12}"/>
            </a:ext>
          </a:extLst>
        </xdr:cNvPr>
        <xdr:cNvSpPr txBox="1"/>
      </xdr:nvSpPr>
      <xdr:spPr>
        <a:xfrm>
          <a:off x="9856983" y="51466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AEF9DDBA-A047-47CE-BE55-DD0C171380D0}"/>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F813D74C-B54B-4B83-A64D-A1890B716BDC}"/>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109447</xdr:rowOff>
    </xdr:to>
    <xdr:cxnSp macro="">
      <xdr:nvCxnSpPr>
        <xdr:cNvPr id="137" name="直線コネクタ 136">
          <a:extLst>
            <a:ext uri="{FF2B5EF4-FFF2-40B4-BE49-F238E27FC236}">
              <a16:creationId xmlns:a16="http://schemas.microsoft.com/office/drawing/2014/main" id="{C7374F1F-B7FB-4B37-9F98-8E8EBFDF3B9F}"/>
            </a:ext>
          </a:extLst>
        </xdr:cNvPr>
        <xdr:cNvCxnSpPr/>
      </xdr:nvCxnSpPr>
      <xdr:spPr>
        <a:xfrm flipV="1">
          <a:off x="13313410" y="5240473"/>
          <a:ext cx="1269" cy="1448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113274</xdr:rowOff>
    </xdr:from>
    <xdr:ext cx="469744" cy="259045"/>
    <xdr:sp macro="" textlink="">
      <xdr:nvSpPr>
        <xdr:cNvPr id="138" name="債務償還比率最小値テキスト">
          <a:extLst>
            <a:ext uri="{FF2B5EF4-FFF2-40B4-BE49-F238E27FC236}">
              <a16:creationId xmlns:a16="http://schemas.microsoft.com/office/drawing/2014/main" id="{788C7F9B-0083-444E-BC9C-8C614481AB49}"/>
            </a:ext>
          </a:extLst>
        </xdr:cNvPr>
        <xdr:cNvSpPr txBox="1"/>
      </xdr:nvSpPr>
      <xdr:spPr>
        <a:xfrm>
          <a:off x="13369925" y="6695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109447</xdr:rowOff>
    </xdr:from>
    <xdr:to>
      <xdr:col>76</xdr:col>
      <xdr:colOff>111125</xdr:colOff>
      <xdr:row>34</xdr:row>
      <xdr:rowOff>109447</xdr:rowOff>
    </xdr:to>
    <xdr:cxnSp macro="">
      <xdr:nvCxnSpPr>
        <xdr:cNvPr id="139" name="直線コネクタ 138">
          <a:extLst>
            <a:ext uri="{FF2B5EF4-FFF2-40B4-BE49-F238E27FC236}">
              <a16:creationId xmlns:a16="http://schemas.microsoft.com/office/drawing/2014/main" id="{B4E58758-A8A5-4CA6-B354-8276E544A6C3}"/>
            </a:ext>
          </a:extLst>
        </xdr:cNvPr>
        <xdr:cNvCxnSpPr/>
      </xdr:nvCxnSpPr>
      <xdr:spPr>
        <a:xfrm>
          <a:off x="13251180" y="6689317"/>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8986A206-C0EB-4BF9-A60D-E42134D510BA}"/>
            </a:ext>
          </a:extLst>
        </xdr:cNvPr>
        <xdr:cNvSpPr txBox="1"/>
      </xdr:nvSpPr>
      <xdr:spPr>
        <a:xfrm>
          <a:off x="13369925" y="50176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C3FC484F-4D28-4D24-9D68-ACFE4777B4B5}"/>
            </a:ext>
          </a:extLst>
        </xdr:cNvPr>
        <xdr:cNvCxnSpPr/>
      </xdr:nvCxnSpPr>
      <xdr:spPr>
        <a:xfrm>
          <a:off x="13251180" y="5240473"/>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138792</xdr:rowOff>
    </xdr:from>
    <xdr:ext cx="469744" cy="259045"/>
    <xdr:sp macro="" textlink="">
      <xdr:nvSpPr>
        <xdr:cNvPr id="142" name="債務償還比率平均値テキスト">
          <a:extLst>
            <a:ext uri="{FF2B5EF4-FFF2-40B4-BE49-F238E27FC236}">
              <a16:creationId xmlns:a16="http://schemas.microsoft.com/office/drawing/2014/main" id="{380E0F31-FD45-4CC8-9027-B32F9D64F02D}"/>
            </a:ext>
          </a:extLst>
        </xdr:cNvPr>
        <xdr:cNvSpPr txBox="1"/>
      </xdr:nvSpPr>
      <xdr:spPr>
        <a:xfrm>
          <a:off x="13369925" y="56880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160365</xdr:rowOff>
    </xdr:from>
    <xdr:to>
      <xdr:col>76</xdr:col>
      <xdr:colOff>73025</xdr:colOff>
      <xdr:row>29</xdr:row>
      <xdr:rowOff>90515</xdr:rowOff>
    </xdr:to>
    <xdr:sp macro="" textlink="">
      <xdr:nvSpPr>
        <xdr:cNvPr id="143" name="フローチャート: 判断 142">
          <a:extLst>
            <a:ext uri="{FF2B5EF4-FFF2-40B4-BE49-F238E27FC236}">
              <a16:creationId xmlns:a16="http://schemas.microsoft.com/office/drawing/2014/main" id="{93A4ECA4-E5B3-4D54-9783-432E17314386}"/>
            </a:ext>
          </a:extLst>
        </xdr:cNvPr>
        <xdr:cNvSpPr/>
      </xdr:nvSpPr>
      <xdr:spPr>
        <a:xfrm>
          <a:off x="13289280" y="5715345"/>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142630</xdr:rowOff>
    </xdr:from>
    <xdr:to>
      <xdr:col>72</xdr:col>
      <xdr:colOff>123825</xdr:colOff>
      <xdr:row>29</xdr:row>
      <xdr:rowOff>72780</xdr:rowOff>
    </xdr:to>
    <xdr:sp macro="" textlink="">
      <xdr:nvSpPr>
        <xdr:cNvPr id="144" name="フローチャート: 判断 143">
          <a:extLst>
            <a:ext uri="{FF2B5EF4-FFF2-40B4-BE49-F238E27FC236}">
              <a16:creationId xmlns:a16="http://schemas.microsoft.com/office/drawing/2014/main" id="{15F02784-C0FA-43FC-854B-674843D8A381}"/>
            </a:ext>
          </a:extLst>
        </xdr:cNvPr>
        <xdr:cNvSpPr/>
      </xdr:nvSpPr>
      <xdr:spPr>
        <a:xfrm>
          <a:off x="12629515" y="56938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158822</xdr:rowOff>
    </xdr:from>
    <xdr:to>
      <xdr:col>68</xdr:col>
      <xdr:colOff>123825</xdr:colOff>
      <xdr:row>29</xdr:row>
      <xdr:rowOff>88972</xdr:rowOff>
    </xdr:to>
    <xdr:sp macro="" textlink="">
      <xdr:nvSpPr>
        <xdr:cNvPr id="145" name="フローチャート: 判断 144">
          <a:extLst>
            <a:ext uri="{FF2B5EF4-FFF2-40B4-BE49-F238E27FC236}">
              <a16:creationId xmlns:a16="http://schemas.microsoft.com/office/drawing/2014/main" id="{C2879758-3404-40F8-B328-5C88EA5F6375}"/>
            </a:ext>
          </a:extLst>
        </xdr:cNvPr>
        <xdr:cNvSpPr/>
      </xdr:nvSpPr>
      <xdr:spPr>
        <a:xfrm>
          <a:off x="11943715" y="5713802"/>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137233</xdr:rowOff>
    </xdr:from>
    <xdr:to>
      <xdr:col>64</xdr:col>
      <xdr:colOff>123825</xdr:colOff>
      <xdr:row>29</xdr:row>
      <xdr:rowOff>67383</xdr:rowOff>
    </xdr:to>
    <xdr:sp macro="" textlink="">
      <xdr:nvSpPr>
        <xdr:cNvPr id="146" name="フローチャート: 判断 145">
          <a:extLst>
            <a:ext uri="{FF2B5EF4-FFF2-40B4-BE49-F238E27FC236}">
              <a16:creationId xmlns:a16="http://schemas.microsoft.com/office/drawing/2014/main" id="{6B0C1EB8-6409-4742-AA1C-31712253D482}"/>
            </a:ext>
          </a:extLst>
        </xdr:cNvPr>
        <xdr:cNvSpPr/>
      </xdr:nvSpPr>
      <xdr:spPr>
        <a:xfrm>
          <a:off x="11257915" y="5686498"/>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87304</xdr:rowOff>
    </xdr:from>
    <xdr:to>
      <xdr:col>60</xdr:col>
      <xdr:colOff>123825</xdr:colOff>
      <xdr:row>30</xdr:row>
      <xdr:rowOff>17454</xdr:rowOff>
    </xdr:to>
    <xdr:sp macro="" textlink="">
      <xdr:nvSpPr>
        <xdr:cNvPr id="147" name="フローチャート: 判断 146">
          <a:extLst>
            <a:ext uri="{FF2B5EF4-FFF2-40B4-BE49-F238E27FC236}">
              <a16:creationId xmlns:a16="http://schemas.microsoft.com/office/drawing/2014/main" id="{8FA3F94B-8254-4C98-8EC2-B886BEE77E3E}"/>
            </a:ext>
          </a:extLst>
        </xdr:cNvPr>
        <xdr:cNvSpPr/>
      </xdr:nvSpPr>
      <xdr:spPr>
        <a:xfrm>
          <a:off x="10572115" y="5813734"/>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6534F525-2C89-4C79-9763-321378120E72}"/>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313500D9-1785-400E-B2C2-96DAC753E878}"/>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EA65B35C-3505-4937-A113-23D8BFF58E7D}"/>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7E19EE5D-1B0B-47A9-816D-4FE05EC8F9C6}"/>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5F650A24-835E-4078-9696-A527ADB7289C}"/>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55499</xdr:rowOff>
    </xdr:from>
    <xdr:to>
      <xdr:col>76</xdr:col>
      <xdr:colOff>73025</xdr:colOff>
      <xdr:row>28</xdr:row>
      <xdr:rowOff>157099</xdr:rowOff>
    </xdr:to>
    <xdr:sp macro="" textlink="">
      <xdr:nvSpPr>
        <xdr:cNvPr id="153" name="楕円 152">
          <a:extLst>
            <a:ext uri="{FF2B5EF4-FFF2-40B4-BE49-F238E27FC236}">
              <a16:creationId xmlns:a16="http://schemas.microsoft.com/office/drawing/2014/main" id="{BB178D6D-CADE-4ADD-BD1F-6A43B1936984}"/>
            </a:ext>
          </a:extLst>
        </xdr:cNvPr>
        <xdr:cNvSpPr/>
      </xdr:nvSpPr>
      <xdr:spPr>
        <a:xfrm>
          <a:off x="13289280" y="5612384"/>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78376</xdr:rowOff>
    </xdr:from>
    <xdr:ext cx="469744" cy="259045"/>
    <xdr:sp macro="" textlink="">
      <xdr:nvSpPr>
        <xdr:cNvPr id="154" name="債務償還比率該当値テキスト">
          <a:extLst>
            <a:ext uri="{FF2B5EF4-FFF2-40B4-BE49-F238E27FC236}">
              <a16:creationId xmlns:a16="http://schemas.microsoft.com/office/drawing/2014/main" id="{483FF10C-377A-433F-830B-5A93E378D505}"/>
            </a:ext>
          </a:extLst>
        </xdr:cNvPr>
        <xdr:cNvSpPr txBox="1"/>
      </xdr:nvSpPr>
      <xdr:spPr>
        <a:xfrm>
          <a:off x="13369925" y="5460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11856</xdr:rowOff>
    </xdr:from>
    <xdr:to>
      <xdr:col>72</xdr:col>
      <xdr:colOff>123825</xdr:colOff>
      <xdr:row>28</xdr:row>
      <xdr:rowOff>113456</xdr:rowOff>
    </xdr:to>
    <xdr:sp macro="" textlink="">
      <xdr:nvSpPr>
        <xdr:cNvPr id="155" name="楕円 154">
          <a:extLst>
            <a:ext uri="{FF2B5EF4-FFF2-40B4-BE49-F238E27FC236}">
              <a16:creationId xmlns:a16="http://schemas.microsoft.com/office/drawing/2014/main" id="{B12F5C73-EECC-4F75-8136-EDD02B6223FB}"/>
            </a:ext>
          </a:extLst>
        </xdr:cNvPr>
        <xdr:cNvSpPr/>
      </xdr:nvSpPr>
      <xdr:spPr>
        <a:xfrm>
          <a:off x="12629515" y="5568741"/>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62656</xdr:rowOff>
    </xdr:from>
    <xdr:to>
      <xdr:col>76</xdr:col>
      <xdr:colOff>22225</xdr:colOff>
      <xdr:row>28</xdr:row>
      <xdr:rowOff>106299</xdr:rowOff>
    </xdr:to>
    <xdr:cxnSp macro="">
      <xdr:nvCxnSpPr>
        <xdr:cNvPr id="156" name="直線コネクタ 155">
          <a:extLst>
            <a:ext uri="{FF2B5EF4-FFF2-40B4-BE49-F238E27FC236}">
              <a16:creationId xmlns:a16="http://schemas.microsoft.com/office/drawing/2014/main" id="{0DE74088-B825-4768-BC2F-7B8ABA776B83}"/>
            </a:ext>
          </a:extLst>
        </xdr:cNvPr>
        <xdr:cNvCxnSpPr/>
      </xdr:nvCxnSpPr>
      <xdr:spPr>
        <a:xfrm>
          <a:off x="12684125" y="5611921"/>
          <a:ext cx="631190" cy="45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2331</xdr:rowOff>
    </xdr:from>
    <xdr:to>
      <xdr:col>68</xdr:col>
      <xdr:colOff>123825</xdr:colOff>
      <xdr:row>29</xdr:row>
      <xdr:rowOff>103931</xdr:rowOff>
    </xdr:to>
    <xdr:sp macro="" textlink="">
      <xdr:nvSpPr>
        <xdr:cNvPr id="157" name="楕円 156">
          <a:extLst>
            <a:ext uri="{FF2B5EF4-FFF2-40B4-BE49-F238E27FC236}">
              <a16:creationId xmlns:a16="http://schemas.microsoft.com/office/drawing/2014/main" id="{78AB6C94-178D-4FC1-94F1-24F3FEE1E7FE}"/>
            </a:ext>
          </a:extLst>
        </xdr:cNvPr>
        <xdr:cNvSpPr/>
      </xdr:nvSpPr>
      <xdr:spPr>
        <a:xfrm>
          <a:off x="11943715" y="5726856"/>
          <a:ext cx="10731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62656</xdr:rowOff>
    </xdr:from>
    <xdr:to>
      <xdr:col>72</xdr:col>
      <xdr:colOff>73025</xdr:colOff>
      <xdr:row>29</xdr:row>
      <xdr:rowOff>53131</xdr:rowOff>
    </xdr:to>
    <xdr:cxnSp macro="">
      <xdr:nvCxnSpPr>
        <xdr:cNvPr id="158" name="直線コネクタ 157">
          <a:extLst>
            <a:ext uri="{FF2B5EF4-FFF2-40B4-BE49-F238E27FC236}">
              <a16:creationId xmlns:a16="http://schemas.microsoft.com/office/drawing/2014/main" id="{40CFBF47-84D9-4D37-9CF8-9E9E6064B1CC}"/>
            </a:ext>
          </a:extLst>
        </xdr:cNvPr>
        <xdr:cNvCxnSpPr/>
      </xdr:nvCxnSpPr>
      <xdr:spPr>
        <a:xfrm flipV="1">
          <a:off x="11998325" y="5611921"/>
          <a:ext cx="685800" cy="169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30090</xdr:rowOff>
    </xdr:from>
    <xdr:to>
      <xdr:col>64</xdr:col>
      <xdr:colOff>123825</xdr:colOff>
      <xdr:row>29</xdr:row>
      <xdr:rowOff>131690</xdr:rowOff>
    </xdr:to>
    <xdr:sp macro="" textlink="">
      <xdr:nvSpPr>
        <xdr:cNvPr id="159" name="楕円 158">
          <a:extLst>
            <a:ext uri="{FF2B5EF4-FFF2-40B4-BE49-F238E27FC236}">
              <a16:creationId xmlns:a16="http://schemas.microsoft.com/office/drawing/2014/main" id="{AA4F1C85-9378-4CF6-A800-F96D3023F127}"/>
            </a:ext>
          </a:extLst>
        </xdr:cNvPr>
        <xdr:cNvSpPr/>
      </xdr:nvSpPr>
      <xdr:spPr>
        <a:xfrm>
          <a:off x="11257915" y="575271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53131</xdr:rowOff>
    </xdr:from>
    <xdr:to>
      <xdr:col>68</xdr:col>
      <xdr:colOff>73025</xdr:colOff>
      <xdr:row>29</xdr:row>
      <xdr:rowOff>80890</xdr:rowOff>
    </xdr:to>
    <xdr:cxnSp macro="">
      <xdr:nvCxnSpPr>
        <xdr:cNvPr id="160" name="直線コネクタ 159">
          <a:extLst>
            <a:ext uri="{FF2B5EF4-FFF2-40B4-BE49-F238E27FC236}">
              <a16:creationId xmlns:a16="http://schemas.microsoft.com/office/drawing/2014/main" id="{52823677-C810-4256-9EEF-4790469545C4}"/>
            </a:ext>
          </a:extLst>
        </xdr:cNvPr>
        <xdr:cNvCxnSpPr/>
      </xdr:nvCxnSpPr>
      <xdr:spPr>
        <a:xfrm flipV="1">
          <a:off x="11312525" y="5781466"/>
          <a:ext cx="685800" cy="25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118028</xdr:rowOff>
    </xdr:from>
    <xdr:to>
      <xdr:col>60</xdr:col>
      <xdr:colOff>123825</xdr:colOff>
      <xdr:row>31</xdr:row>
      <xdr:rowOff>48178</xdr:rowOff>
    </xdr:to>
    <xdr:sp macro="" textlink="">
      <xdr:nvSpPr>
        <xdr:cNvPr id="161" name="楕円 160">
          <a:extLst>
            <a:ext uri="{FF2B5EF4-FFF2-40B4-BE49-F238E27FC236}">
              <a16:creationId xmlns:a16="http://schemas.microsoft.com/office/drawing/2014/main" id="{0746BC49-2291-4DC5-A17A-02F06C0C7197}"/>
            </a:ext>
          </a:extLst>
        </xdr:cNvPr>
        <xdr:cNvSpPr/>
      </xdr:nvSpPr>
      <xdr:spPr>
        <a:xfrm>
          <a:off x="10572115" y="6014003"/>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80890</xdr:rowOff>
    </xdr:from>
    <xdr:to>
      <xdr:col>64</xdr:col>
      <xdr:colOff>73025</xdr:colOff>
      <xdr:row>30</xdr:row>
      <xdr:rowOff>168828</xdr:rowOff>
    </xdr:to>
    <xdr:cxnSp macro="">
      <xdr:nvCxnSpPr>
        <xdr:cNvPr id="162" name="直線コネクタ 161">
          <a:extLst>
            <a:ext uri="{FF2B5EF4-FFF2-40B4-BE49-F238E27FC236}">
              <a16:creationId xmlns:a16="http://schemas.microsoft.com/office/drawing/2014/main" id="{57F99185-4F86-4279-BD88-1A972AD64B15}"/>
            </a:ext>
          </a:extLst>
        </xdr:cNvPr>
        <xdr:cNvCxnSpPr/>
      </xdr:nvCxnSpPr>
      <xdr:spPr>
        <a:xfrm flipV="1">
          <a:off x="10626725" y="5807320"/>
          <a:ext cx="685800" cy="261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63907</xdr:rowOff>
    </xdr:from>
    <xdr:ext cx="469744" cy="259045"/>
    <xdr:sp macro="" textlink="">
      <xdr:nvSpPr>
        <xdr:cNvPr id="163" name="n_1aveValue債務償還比率">
          <a:extLst>
            <a:ext uri="{FF2B5EF4-FFF2-40B4-BE49-F238E27FC236}">
              <a16:creationId xmlns:a16="http://schemas.microsoft.com/office/drawing/2014/main" id="{6B235553-7E4A-4181-8D7B-AED821B494E4}"/>
            </a:ext>
          </a:extLst>
        </xdr:cNvPr>
        <xdr:cNvSpPr txBox="1"/>
      </xdr:nvSpPr>
      <xdr:spPr>
        <a:xfrm>
          <a:off x="12459412" y="5784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105499</xdr:rowOff>
    </xdr:from>
    <xdr:ext cx="469744" cy="259045"/>
    <xdr:sp macro="" textlink="">
      <xdr:nvSpPr>
        <xdr:cNvPr id="164" name="n_2aveValue債務償還比率">
          <a:extLst>
            <a:ext uri="{FF2B5EF4-FFF2-40B4-BE49-F238E27FC236}">
              <a16:creationId xmlns:a16="http://schemas.microsoft.com/office/drawing/2014/main" id="{0B43F760-1FE0-47DC-BE1A-DE67C08AD0CE}"/>
            </a:ext>
          </a:extLst>
        </xdr:cNvPr>
        <xdr:cNvSpPr txBox="1"/>
      </xdr:nvSpPr>
      <xdr:spPr>
        <a:xfrm>
          <a:off x="11780597" y="5485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83910</xdr:rowOff>
    </xdr:from>
    <xdr:ext cx="469744" cy="259045"/>
    <xdr:sp macro="" textlink="">
      <xdr:nvSpPr>
        <xdr:cNvPr id="165" name="n_3aveValue債務償還比率">
          <a:extLst>
            <a:ext uri="{FF2B5EF4-FFF2-40B4-BE49-F238E27FC236}">
              <a16:creationId xmlns:a16="http://schemas.microsoft.com/office/drawing/2014/main" id="{4F7AA628-86BF-477C-B6D2-C8C3CB36B5BD}"/>
            </a:ext>
          </a:extLst>
        </xdr:cNvPr>
        <xdr:cNvSpPr txBox="1"/>
      </xdr:nvSpPr>
      <xdr:spPr>
        <a:xfrm>
          <a:off x="11094797" y="5467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33981</xdr:rowOff>
    </xdr:from>
    <xdr:ext cx="469744" cy="259045"/>
    <xdr:sp macro="" textlink="">
      <xdr:nvSpPr>
        <xdr:cNvPr id="166" name="n_4aveValue債務償還比率">
          <a:extLst>
            <a:ext uri="{FF2B5EF4-FFF2-40B4-BE49-F238E27FC236}">
              <a16:creationId xmlns:a16="http://schemas.microsoft.com/office/drawing/2014/main" id="{A8BA7141-6AA5-41C0-B3ED-6FFAAA7C2695}"/>
            </a:ext>
          </a:extLst>
        </xdr:cNvPr>
        <xdr:cNvSpPr txBox="1"/>
      </xdr:nvSpPr>
      <xdr:spPr>
        <a:xfrm>
          <a:off x="10408997" y="5585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129983</xdr:rowOff>
    </xdr:from>
    <xdr:ext cx="469744" cy="259045"/>
    <xdr:sp macro="" textlink="">
      <xdr:nvSpPr>
        <xdr:cNvPr id="167" name="n_1mainValue債務償還比率">
          <a:extLst>
            <a:ext uri="{FF2B5EF4-FFF2-40B4-BE49-F238E27FC236}">
              <a16:creationId xmlns:a16="http://schemas.microsoft.com/office/drawing/2014/main" id="{66F8D41F-36B5-486B-86A3-EA88901CF0F2}"/>
            </a:ext>
          </a:extLst>
        </xdr:cNvPr>
        <xdr:cNvSpPr txBox="1"/>
      </xdr:nvSpPr>
      <xdr:spPr>
        <a:xfrm>
          <a:off x="12459412" y="5343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95058</xdr:rowOff>
    </xdr:from>
    <xdr:ext cx="469744" cy="259045"/>
    <xdr:sp macro="" textlink="">
      <xdr:nvSpPr>
        <xdr:cNvPr id="168" name="n_2mainValue債務償還比率">
          <a:extLst>
            <a:ext uri="{FF2B5EF4-FFF2-40B4-BE49-F238E27FC236}">
              <a16:creationId xmlns:a16="http://schemas.microsoft.com/office/drawing/2014/main" id="{F4100267-3C43-4C11-A026-67A1297D9666}"/>
            </a:ext>
          </a:extLst>
        </xdr:cNvPr>
        <xdr:cNvSpPr txBox="1"/>
      </xdr:nvSpPr>
      <xdr:spPr>
        <a:xfrm>
          <a:off x="11780597" y="5823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122817</xdr:rowOff>
    </xdr:from>
    <xdr:ext cx="469744" cy="259045"/>
    <xdr:sp macro="" textlink="">
      <xdr:nvSpPr>
        <xdr:cNvPr id="169" name="n_3mainValue債務償還比率">
          <a:extLst>
            <a:ext uri="{FF2B5EF4-FFF2-40B4-BE49-F238E27FC236}">
              <a16:creationId xmlns:a16="http://schemas.microsoft.com/office/drawing/2014/main" id="{492AC611-54FE-4683-9890-A5F9E2154405}"/>
            </a:ext>
          </a:extLst>
        </xdr:cNvPr>
        <xdr:cNvSpPr txBox="1"/>
      </xdr:nvSpPr>
      <xdr:spPr>
        <a:xfrm>
          <a:off x="11094797" y="5849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39305</xdr:rowOff>
    </xdr:from>
    <xdr:ext cx="469744" cy="259045"/>
    <xdr:sp macro="" textlink="">
      <xdr:nvSpPr>
        <xdr:cNvPr id="170" name="n_4mainValue債務償還比率">
          <a:extLst>
            <a:ext uri="{FF2B5EF4-FFF2-40B4-BE49-F238E27FC236}">
              <a16:creationId xmlns:a16="http://schemas.microsoft.com/office/drawing/2014/main" id="{4379699D-CCD7-40D8-BDCC-888A1F1C7D77}"/>
            </a:ext>
          </a:extLst>
        </xdr:cNvPr>
        <xdr:cNvSpPr txBox="1"/>
      </xdr:nvSpPr>
      <xdr:spPr>
        <a:xfrm>
          <a:off x="10408997" y="61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C0C0628B-2A5C-4FDE-B30E-10A2B9213C1C}"/>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98096D57-A2BD-4F16-B6BC-CB6009CC851D}"/>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B08636BA-5A32-4009-92B3-0C74D2EB05F8}"/>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AB9439E7-0A60-4170-9A58-E55ACD324E5A}"/>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0A869AA3-C898-4F25-8607-089FC4D71820}"/>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45186998-BC21-46F2-8CF3-304DC08B8180}"/>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EE34902-BD12-4BB2-9CA4-E4CAB4151B5F}"/>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82925D2-D249-47AB-A80F-D427D642FE3C}"/>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EBA55DC-94B1-42EB-AEE2-55B01FFAB1EA}"/>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9F20127-EEAA-4BF6-8A73-EFDD3285FECD}"/>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三重県御浜町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8AC938D-4D70-45B6-ADE5-F3809B02CE2C}"/>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CA6444D-F745-4717-A358-ABC84850802D}"/>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D64B308-87CB-46FE-B73A-762B7E30D3FB}"/>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273960A-4438-4077-B0DC-3ECAD8E45861}"/>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E3E72C4-61F9-417B-9338-822730FCDA1B}"/>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CDB9948-34A6-413F-BDAC-205A6DE66351}"/>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7,809
7,752
88.13
6,041,809
5,713,326
197,376
3,581,615
3,157,961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D42BF23-2669-4FCE-8DDC-B5CE1F524A49}"/>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1815E79-AE49-46C3-8A96-A6F2CC3248D1}"/>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02236BF-4F3D-4220-8E4C-71ED0D436159}"/>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858FAC5-201D-4954-B513-4E4D5B7C8A2D}"/>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4B0036D-E789-41CD-9C46-4987A16CF3F5}"/>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5581771-EEEB-4DB1-A4E2-7331C6742679}"/>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F328237-DB5E-46A8-9C2E-147491ECEFD6}"/>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96217AD-F60C-47CA-838F-5F6908E216CA}"/>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47130A4-D2CF-4E45-9D5F-64046B23D107}"/>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D4AC3B0-2BF3-4713-982E-40E821A711C3}"/>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D37E642-1948-49AC-A96F-1CD7EBCDAB8F}"/>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A53E751-245C-4DB1-8833-1EB69621A677}"/>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947E16C-7057-4BFC-92B7-F2294A896C14}"/>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C427F90-9DC5-42A1-9793-71E8FF96F50B}"/>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54C3052-A814-4713-88AC-970778A86BEE}"/>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011C414-2782-4F77-B557-DF5C2C79102A}"/>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7D55334-24C4-4536-B0EB-D0E8553D9787}"/>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66FBAF0-22CF-4094-92D4-37A5D9A14C22}"/>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EB7D4A9-00C0-4887-9835-47345C499979}"/>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A01A355-77F7-4755-ACC8-55E2987E893D}"/>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B4CD51A-F29F-44AA-B138-AD2E80CF03C9}"/>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18F8B9D-C6F8-4CE6-B6CA-BA14BE6C4FBC}"/>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F2DB6D2-CC81-4CF9-9C85-CDEC51C6AEA2}"/>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2F7E5A9-9AB0-4043-B233-9276FAA99BDC}"/>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9CDFE8E-A383-48B2-8410-F822CB058129}"/>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588D0F2-0BE4-4F7A-B2B7-BF233CE52513}"/>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A2E6A8B-9E1B-46C1-A05A-753765E786A5}"/>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0DE18FD-C23E-4B58-9632-2245048EBA76}"/>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6F377D1-7EB7-421C-BFA2-D8203A2AFB8F}"/>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295E28D-85C1-4713-AEBF-5C41C69A2AA1}"/>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86C0B8F-0CBC-41E1-A8EE-D8972AA81D52}"/>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9E96DEC-75BC-4C81-B5A6-C5122E30C797}"/>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8684A2E0-4489-46DB-9933-7E47F8F20F52}"/>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9FF2FF2A-376E-412C-84A2-B876EE9E9D7D}"/>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E955B205-F90C-4D96-BA73-EA1B7CC055AD}"/>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26DEF60F-2215-4FA9-BDE4-7F09B5B46B45}"/>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969A58F5-E895-45F9-8715-D7A866D4F715}"/>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5E474F72-EF88-4C16-AC37-C5B179359948}"/>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6DBB9DCC-57DC-46E8-B02B-8B10C7214281}"/>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3A2A063D-984A-4891-B1E6-B3A03880AAD7}"/>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8ACED3AD-C61E-498D-8383-0C6D9B0B439A}"/>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C9C56B2B-B4B7-484B-ADF2-82F188D7686D}"/>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E23CF515-5262-42B0-B774-4C94BAFF260A}"/>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CB5F08C3-3943-4E43-A26B-12340DAE1063}"/>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D7227908-2485-4BB6-BFBD-FD31B48BFFFD}"/>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68580</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6A2861F0-E197-44E9-B8A1-16D081A70FB8}"/>
            </a:ext>
          </a:extLst>
        </xdr:cNvPr>
        <xdr:cNvCxnSpPr/>
      </xdr:nvCxnSpPr>
      <xdr:spPr>
        <a:xfrm flipV="1">
          <a:off x="4173855" y="572452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9A12386A-F703-412F-A74D-4BBEC67002B5}"/>
            </a:ext>
          </a:extLst>
        </xdr:cNvPr>
        <xdr:cNvSpPr txBox="1"/>
      </xdr:nvSpPr>
      <xdr:spPr>
        <a:xfrm>
          <a:off x="4212590" y="7149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C04C7C04-3775-40DF-A05D-F60275F79E58}"/>
            </a:ext>
          </a:extLst>
        </xdr:cNvPr>
        <xdr:cNvCxnSpPr/>
      </xdr:nvCxnSpPr>
      <xdr:spPr>
        <a:xfrm>
          <a:off x="4112260" y="71437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15257</xdr:rowOff>
    </xdr:from>
    <xdr:ext cx="405111" cy="259045"/>
    <xdr:sp macro="" textlink="">
      <xdr:nvSpPr>
        <xdr:cNvPr id="60" name="【道路】&#10;有形固定資産減価償却率最大値テキスト">
          <a:extLst>
            <a:ext uri="{FF2B5EF4-FFF2-40B4-BE49-F238E27FC236}">
              <a16:creationId xmlns:a16="http://schemas.microsoft.com/office/drawing/2014/main" id="{8B3ACA20-13F9-47F2-83D1-555BFB9AE9F8}"/>
            </a:ext>
          </a:extLst>
        </xdr:cNvPr>
        <xdr:cNvSpPr txBox="1"/>
      </xdr:nvSpPr>
      <xdr:spPr>
        <a:xfrm>
          <a:off x="4212590" y="550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68580</xdr:rowOff>
    </xdr:from>
    <xdr:to>
      <xdr:col>24</xdr:col>
      <xdr:colOff>152400</xdr:colOff>
      <xdr:row>33</xdr:row>
      <xdr:rowOff>68580</xdr:rowOff>
    </xdr:to>
    <xdr:cxnSp macro="">
      <xdr:nvCxnSpPr>
        <xdr:cNvPr id="61" name="直線コネクタ 60">
          <a:extLst>
            <a:ext uri="{FF2B5EF4-FFF2-40B4-BE49-F238E27FC236}">
              <a16:creationId xmlns:a16="http://schemas.microsoft.com/office/drawing/2014/main" id="{45213214-5B54-4646-BB37-2177DC485952}"/>
            </a:ext>
          </a:extLst>
        </xdr:cNvPr>
        <xdr:cNvCxnSpPr/>
      </xdr:nvCxnSpPr>
      <xdr:spPr>
        <a:xfrm>
          <a:off x="4112260" y="57245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137177</xdr:rowOff>
    </xdr:from>
    <xdr:ext cx="405111" cy="259045"/>
    <xdr:sp macro="" textlink="">
      <xdr:nvSpPr>
        <xdr:cNvPr id="62" name="【道路】&#10;有形固定資産減価償却率平均値テキスト">
          <a:extLst>
            <a:ext uri="{FF2B5EF4-FFF2-40B4-BE49-F238E27FC236}">
              <a16:creationId xmlns:a16="http://schemas.microsoft.com/office/drawing/2014/main" id="{9A8AE85C-0E4B-4A73-9A40-012DFBED9C36}"/>
            </a:ext>
          </a:extLst>
        </xdr:cNvPr>
        <xdr:cNvSpPr txBox="1"/>
      </xdr:nvSpPr>
      <xdr:spPr>
        <a:xfrm>
          <a:off x="4212590" y="66484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158750</xdr:rowOff>
    </xdr:from>
    <xdr:to>
      <xdr:col>24</xdr:col>
      <xdr:colOff>114300</xdr:colOff>
      <xdr:row>39</xdr:row>
      <xdr:rowOff>88900</xdr:rowOff>
    </xdr:to>
    <xdr:sp macro="" textlink="">
      <xdr:nvSpPr>
        <xdr:cNvPr id="63" name="フローチャート: 判断 62">
          <a:extLst>
            <a:ext uri="{FF2B5EF4-FFF2-40B4-BE49-F238E27FC236}">
              <a16:creationId xmlns:a16="http://schemas.microsoft.com/office/drawing/2014/main" id="{3D2A800D-5E03-4E0F-8926-4EB54E3E406C}"/>
            </a:ext>
          </a:extLst>
        </xdr:cNvPr>
        <xdr:cNvSpPr/>
      </xdr:nvSpPr>
      <xdr:spPr>
        <a:xfrm>
          <a:off x="4131310" y="66757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128270</xdr:rowOff>
    </xdr:from>
    <xdr:to>
      <xdr:col>20</xdr:col>
      <xdr:colOff>38100</xdr:colOff>
      <xdr:row>39</xdr:row>
      <xdr:rowOff>58420</xdr:rowOff>
    </xdr:to>
    <xdr:sp macro="" textlink="">
      <xdr:nvSpPr>
        <xdr:cNvPr id="64" name="フローチャート: 判断 63">
          <a:extLst>
            <a:ext uri="{FF2B5EF4-FFF2-40B4-BE49-F238E27FC236}">
              <a16:creationId xmlns:a16="http://schemas.microsoft.com/office/drawing/2014/main" id="{809B945C-51A7-4D33-B317-62EC01DD9232}"/>
            </a:ext>
          </a:extLst>
        </xdr:cNvPr>
        <xdr:cNvSpPr/>
      </xdr:nvSpPr>
      <xdr:spPr>
        <a:xfrm>
          <a:off x="3388360" y="664718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113030</xdr:rowOff>
    </xdr:from>
    <xdr:to>
      <xdr:col>15</xdr:col>
      <xdr:colOff>101600</xdr:colOff>
      <xdr:row>39</xdr:row>
      <xdr:rowOff>43180</xdr:rowOff>
    </xdr:to>
    <xdr:sp macro="" textlink="">
      <xdr:nvSpPr>
        <xdr:cNvPr id="65" name="フローチャート: 判断 64">
          <a:extLst>
            <a:ext uri="{FF2B5EF4-FFF2-40B4-BE49-F238E27FC236}">
              <a16:creationId xmlns:a16="http://schemas.microsoft.com/office/drawing/2014/main" id="{2D056507-7450-4259-98DD-00E5386FACB7}"/>
            </a:ext>
          </a:extLst>
        </xdr:cNvPr>
        <xdr:cNvSpPr/>
      </xdr:nvSpPr>
      <xdr:spPr>
        <a:xfrm>
          <a:off x="2571750" y="66281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74930</xdr:rowOff>
    </xdr:from>
    <xdr:to>
      <xdr:col>10</xdr:col>
      <xdr:colOff>165100</xdr:colOff>
      <xdr:row>39</xdr:row>
      <xdr:rowOff>5080</xdr:rowOff>
    </xdr:to>
    <xdr:sp macro="" textlink="">
      <xdr:nvSpPr>
        <xdr:cNvPr id="66" name="フローチャート: 判断 65">
          <a:extLst>
            <a:ext uri="{FF2B5EF4-FFF2-40B4-BE49-F238E27FC236}">
              <a16:creationId xmlns:a16="http://schemas.microsoft.com/office/drawing/2014/main" id="{58E8378D-88FC-43BE-A0BC-BC4887DA251F}"/>
            </a:ext>
          </a:extLst>
        </xdr:cNvPr>
        <xdr:cNvSpPr/>
      </xdr:nvSpPr>
      <xdr:spPr>
        <a:xfrm>
          <a:off x="1774190" y="659003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38735</xdr:rowOff>
    </xdr:from>
    <xdr:to>
      <xdr:col>6</xdr:col>
      <xdr:colOff>38100</xdr:colOff>
      <xdr:row>38</xdr:row>
      <xdr:rowOff>140335</xdr:rowOff>
    </xdr:to>
    <xdr:sp macro="" textlink="">
      <xdr:nvSpPr>
        <xdr:cNvPr id="67" name="フローチャート: 判断 66">
          <a:extLst>
            <a:ext uri="{FF2B5EF4-FFF2-40B4-BE49-F238E27FC236}">
              <a16:creationId xmlns:a16="http://schemas.microsoft.com/office/drawing/2014/main" id="{BF8C8C17-B85C-4677-8455-53669928A206}"/>
            </a:ext>
          </a:extLst>
        </xdr:cNvPr>
        <xdr:cNvSpPr/>
      </xdr:nvSpPr>
      <xdr:spPr>
        <a:xfrm>
          <a:off x="988060" y="65538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41B8E10-0581-4C6E-80CA-0A135D3A81B0}"/>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F95C506-9F16-44DD-AA08-E1903BAB7300}"/>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AD1C55A-B5B3-4568-ACBC-ED78467D729D}"/>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6BCE3EB-FC36-4918-BB87-EB1D4825400D}"/>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2988422-53A3-403F-99C2-DB9F8AAA8635}"/>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92075</xdr:rowOff>
    </xdr:from>
    <xdr:to>
      <xdr:col>20</xdr:col>
      <xdr:colOff>38100</xdr:colOff>
      <xdr:row>39</xdr:row>
      <xdr:rowOff>22225</xdr:rowOff>
    </xdr:to>
    <xdr:sp macro="" textlink="">
      <xdr:nvSpPr>
        <xdr:cNvPr id="73" name="楕円 72">
          <a:extLst>
            <a:ext uri="{FF2B5EF4-FFF2-40B4-BE49-F238E27FC236}">
              <a16:creationId xmlns:a16="http://schemas.microsoft.com/office/drawing/2014/main" id="{B4F8B5E8-81BD-4721-A7DE-9E85B3EB5996}"/>
            </a:ext>
          </a:extLst>
        </xdr:cNvPr>
        <xdr:cNvSpPr/>
      </xdr:nvSpPr>
      <xdr:spPr>
        <a:xfrm>
          <a:off x="3388360" y="6610985"/>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59690</xdr:rowOff>
    </xdr:from>
    <xdr:to>
      <xdr:col>15</xdr:col>
      <xdr:colOff>101600</xdr:colOff>
      <xdr:row>38</xdr:row>
      <xdr:rowOff>161290</xdr:rowOff>
    </xdr:to>
    <xdr:sp macro="" textlink="">
      <xdr:nvSpPr>
        <xdr:cNvPr id="74" name="楕円 73">
          <a:extLst>
            <a:ext uri="{FF2B5EF4-FFF2-40B4-BE49-F238E27FC236}">
              <a16:creationId xmlns:a16="http://schemas.microsoft.com/office/drawing/2014/main" id="{0580154D-4C09-443F-ADDC-58D5C1E23202}"/>
            </a:ext>
          </a:extLst>
        </xdr:cNvPr>
        <xdr:cNvSpPr/>
      </xdr:nvSpPr>
      <xdr:spPr>
        <a:xfrm>
          <a:off x="2571750" y="657098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110490</xdr:rowOff>
    </xdr:from>
    <xdr:to>
      <xdr:col>19</xdr:col>
      <xdr:colOff>177800</xdr:colOff>
      <xdr:row>38</xdr:row>
      <xdr:rowOff>142875</xdr:rowOff>
    </xdr:to>
    <xdr:cxnSp macro="">
      <xdr:nvCxnSpPr>
        <xdr:cNvPr id="75" name="直線コネクタ 74">
          <a:extLst>
            <a:ext uri="{FF2B5EF4-FFF2-40B4-BE49-F238E27FC236}">
              <a16:creationId xmlns:a16="http://schemas.microsoft.com/office/drawing/2014/main" id="{AA30A883-4D32-4A2C-B481-A33AE9FE58A9}"/>
            </a:ext>
          </a:extLst>
        </xdr:cNvPr>
        <xdr:cNvCxnSpPr/>
      </xdr:nvCxnSpPr>
      <xdr:spPr>
        <a:xfrm>
          <a:off x="2626360" y="6625590"/>
          <a:ext cx="80518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48260</xdr:rowOff>
    </xdr:from>
    <xdr:to>
      <xdr:col>10</xdr:col>
      <xdr:colOff>165100</xdr:colOff>
      <xdr:row>38</xdr:row>
      <xdr:rowOff>149860</xdr:rowOff>
    </xdr:to>
    <xdr:sp macro="" textlink="">
      <xdr:nvSpPr>
        <xdr:cNvPr id="76" name="楕円 75">
          <a:extLst>
            <a:ext uri="{FF2B5EF4-FFF2-40B4-BE49-F238E27FC236}">
              <a16:creationId xmlns:a16="http://schemas.microsoft.com/office/drawing/2014/main" id="{49353890-88C5-47FD-87A5-289DC77BD90B}"/>
            </a:ext>
          </a:extLst>
        </xdr:cNvPr>
        <xdr:cNvSpPr/>
      </xdr:nvSpPr>
      <xdr:spPr>
        <a:xfrm>
          <a:off x="1774190" y="6565265"/>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99060</xdr:rowOff>
    </xdr:from>
    <xdr:to>
      <xdr:col>15</xdr:col>
      <xdr:colOff>50800</xdr:colOff>
      <xdr:row>38</xdr:row>
      <xdr:rowOff>110490</xdr:rowOff>
    </xdr:to>
    <xdr:cxnSp macro="">
      <xdr:nvCxnSpPr>
        <xdr:cNvPr id="77" name="直線コネクタ 76">
          <a:extLst>
            <a:ext uri="{FF2B5EF4-FFF2-40B4-BE49-F238E27FC236}">
              <a16:creationId xmlns:a16="http://schemas.microsoft.com/office/drawing/2014/main" id="{9A9CCACC-7A2C-46C1-90E4-37006B2D8881}"/>
            </a:ext>
          </a:extLst>
        </xdr:cNvPr>
        <xdr:cNvCxnSpPr/>
      </xdr:nvCxnSpPr>
      <xdr:spPr>
        <a:xfrm>
          <a:off x="1828800" y="6610350"/>
          <a:ext cx="79756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2540</xdr:rowOff>
    </xdr:from>
    <xdr:to>
      <xdr:col>6</xdr:col>
      <xdr:colOff>38100</xdr:colOff>
      <xdr:row>38</xdr:row>
      <xdr:rowOff>104140</xdr:rowOff>
    </xdr:to>
    <xdr:sp macro="" textlink="">
      <xdr:nvSpPr>
        <xdr:cNvPr id="78" name="楕円 77">
          <a:extLst>
            <a:ext uri="{FF2B5EF4-FFF2-40B4-BE49-F238E27FC236}">
              <a16:creationId xmlns:a16="http://schemas.microsoft.com/office/drawing/2014/main" id="{EEA191F0-6524-4A9B-AAE2-B472D41FFE64}"/>
            </a:ext>
          </a:extLst>
        </xdr:cNvPr>
        <xdr:cNvSpPr/>
      </xdr:nvSpPr>
      <xdr:spPr>
        <a:xfrm>
          <a:off x="988060" y="651764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53340</xdr:rowOff>
    </xdr:from>
    <xdr:to>
      <xdr:col>10</xdr:col>
      <xdr:colOff>114300</xdr:colOff>
      <xdr:row>38</xdr:row>
      <xdr:rowOff>99060</xdr:rowOff>
    </xdr:to>
    <xdr:cxnSp macro="">
      <xdr:nvCxnSpPr>
        <xdr:cNvPr id="79" name="直線コネクタ 78">
          <a:extLst>
            <a:ext uri="{FF2B5EF4-FFF2-40B4-BE49-F238E27FC236}">
              <a16:creationId xmlns:a16="http://schemas.microsoft.com/office/drawing/2014/main" id="{D333D5A0-8263-4FB6-B31A-3BC82E131860}"/>
            </a:ext>
          </a:extLst>
        </xdr:cNvPr>
        <xdr:cNvCxnSpPr/>
      </xdr:nvCxnSpPr>
      <xdr:spPr>
        <a:xfrm>
          <a:off x="1031240" y="6572250"/>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49547</xdr:rowOff>
    </xdr:from>
    <xdr:ext cx="405111" cy="259045"/>
    <xdr:sp macro="" textlink="">
      <xdr:nvSpPr>
        <xdr:cNvPr id="80" name="n_1aveValue【道路】&#10;有形固定資産減価償却率">
          <a:extLst>
            <a:ext uri="{FF2B5EF4-FFF2-40B4-BE49-F238E27FC236}">
              <a16:creationId xmlns:a16="http://schemas.microsoft.com/office/drawing/2014/main" id="{DA9553FE-ABB2-444E-94C6-6662F358D0FC}"/>
            </a:ext>
          </a:extLst>
        </xdr:cNvPr>
        <xdr:cNvSpPr txBox="1"/>
      </xdr:nvSpPr>
      <xdr:spPr>
        <a:xfrm>
          <a:off x="3239144" y="673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34307</xdr:rowOff>
    </xdr:from>
    <xdr:ext cx="405111" cy="259045"/>
    <xdr:sp macro="" textlink="">
      <xdr:nvSpPr>
        <xdr:cNvPr id="81" name="n_2aveValue【道路】&#10;有形固定資産減価償却率">
          <a:extLst>
            <a:ext uri="{FF2B5EF4-FFF2-40B4-BE49-F238E27FC236}">
              <a16:creationId xmlns:a16="http://schemas.microsoft.com/office/drawing/2014/main" id="{F9514593-B698-45EC-BC74-761423A4FD65}"/>
            </a:ext>
          </a:extLst>
        </xdr:cNvPr>
        <xdr:cNvSpPr txBox="1"/>
      </xdr:nvSpPr>
      <xdr:spPr>
        <a:xfrm>
          <a:off x="2439044" y="672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167657</xdr:rowOff>
    </xdr:from>
    <xdr:ext cx="405111" cy="259045"/>
    <xdr:sp macro="" textlink="">
      <xdr:nvSpPr>
        <xdr:cNvPr id="82" name="n_3aveValue【道路】&#10;有形固定資産減価償却率">
          <a:extLst>
            <a:ext uri="{FF2B5EF4-FFF2-40B4-BE49-F238E27FC236}">
              <a16:creationId xmlns:a16="http://schemas.microsoft.com/office/drawing/2014/main" id="{7CBE32BB-55BD-4DC9-8FFE-C589D982495A}"/>
            </a:ext>
          </a:extLst>
        </xdr:cNvPr>
        <xdr:cNvSpPr txBox="1"/>
      </xdr:nvSpPr>
      <xdr:spPr>
        <a:xfrm>
          <a:off x="1641484" y="668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131462</xdr:rowOff>
    </xdr:from>
    <xdr:ext cx="405111" cy="259045"/>
    <xdr:sp macro="" textlink="">
      <xdr:nvSpPr>
        <xdr:cNvPr id="83" name="n_4aveValue【道路】&#10;有形固定資産減価償却率">
          <a:extLst>
            <a:ext uri="{FF2B5EF4-FFF2-40B4-BE49-F238E27FC236}">
              <a16:creationId xmlns:a16="http://schemas.microsoft.com/office/drawing/2014/main" id="{D79246A1-DF7C-48FD-B130-78A1DC2D20D4}"/>
            </a:ext>
          </a:extLst>
        </xdr:cNvPr>
        <xdr:cNvSpPr txBox="1"/>
      </xdr:nvSpPr>
      <xdr:spPr>
        <a:xfrm>
          <a:off x="855354" y="665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38752</xdr:rowOff>
    </xdr:from>
    <xdr:ext cx="405111" cy="259045"/>
    <xdr:sp macro="" textlink="">
      <xdr:nvSpPr>
        <xdr:cNvPr id="84" name="n_1mainValue【道路】&#10;有形固定資産減価償却率">
          <a:extLst>
            <a:ext uri="{FF2B5EF4-FFF2-40B4-BE49-F238E27FC236}">
              <a16:creationId xmlns:a16="http://schemas.microsoft.com/office/drawing/2014/main" id="{458DA374-2F5C-4576-8ED4-3B6E6DD2B293}"/>
            </a:ext>
          </a:extLst>
        </xdr:cNvPr>
        <xdr:cNvSpPr txBox="1"/>
      </xdr:nvSpPr>
      <xdr:spPr>
        <a:xfrm>
          <a:off x="3239144" y="6382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6367</xdr:rowOff>
    </xdr:from>
    <xdr:ext cx="405111" cy="259045"/>
    <xdr:sp macro="" textlink="">
      <xdr:nvSpPr>
        <xdr:cNvPr id="85" name="n_2mainValue【道路】&#10;有形固定資産減価償却率">
          <a:extLst>
            <a:ext uri="{FF2B5EF4-FFF2-40B4-BE49-F238E27FC236}">
              <a16:creationId xmlns:a16="http://schemas.microsoft.com/office/drawing/2014/main" id="{947E401E-A381-46BC-B650-5B492D5A5D5A}"/>
            </a:ext>
          </a:extLst>
        </xdr:cNvPr>
        <xdr:cNvSpPr txBox="1"/>
      </xdr:nvSpPr>
      <xdr:spPr>
        <a:xfrm>
          <a:off x="2439044" y="6351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166387</xdr:rowOff>
    </xdr:from>
    <xdr:ext cx="405111" cy="259045"/>
    <xdr:sp macro="" textlink="">
      <xdr:nvSpPr>
        <xdr:cNvPr id="86" name="n_3mainValue【道路】&#10;有形固定資産減価償却率">
          <a:extLst>
            <a:ext uri="{FF2B5EF4-FFF2-40B4-BE49-F238E27FC236}">
              <a16:creationId xmlns:a16="http://schemas.microsoft.com/office/drawing/2014/main" id="{1B9A4199-DE96-435D-94BF-78EAD471599A}"/>
            </a:ext>
          </a:extLst>
        </xdr:cNvPr>
        <xdr:cNvSpPr txBox="1"/>
      </xdr:nvSpPr>
      <xdr:spPr>
        <a:xfrm>
          <a:off x="1641484" y="6342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120667</xdr:rowOff>
    </xdr:from>
    <xdr:ext cx="405111" cy="259045"/>
    <xdr:sp macro="" textlink="">
      <xdr:nvSpPr>
        <xdr:cNvPr id="87" name="n_4mainValue【道路】&#10;有形固定資産減価償却率">
          <a:extLst>
            <a:ext uri="{FF2B5EF4-FFF2-40B4-BE49-F238E27FC236}">
              <a16:creationId xmlns:a16="http://schemas.microsoft.com/office/drawing/2014/main" id="{3CF21C55-DADC-4A1C-877D-F67C1F947466}"/>
            </a:ext>
          </a:extLst>
        </xdr:cNvPr>
        <xdr:cNvSpPr txBox="1"/>
      </xdr:nvSpPr>
      <xdr:spPr>
        <a:xfrm>
          <a:off x="855354" y="6294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8" name="正方形/長方形 87">
          <a:extLst>
            <a:ext uri="{FF2B5EF4-FFF2-40B4-BE49-F238E27FC236}">
              <a16:creationId xmlns:a16="http://schemas.microsoft.com/office/drawing/2014/main" id="{543379EB-CFF5-4929-9449-DA4E10427D61}"/>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9" name="正方形/長方形 88">
          <a:extLst>
            <a:ext uri="{FF2B5EF4-FFF2-40B4-BE49-F238E27FC236}">
              <a16:creationId xmlns:a16="http://schemas.microsoft.com/office/drawing/2014/main" id="{339AA3BE-380D-4FEF-A54F-02F04386FA5B}"/>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0" name="正方形/長方形 89">
          <a:extLst>
            <a:ext uri="{FF2B5EF4-FFF2-40B4-BE49-F238E27FC236}">
              <a16:creationId xmlns:a16="http://schemas.microsoft.com/office/drawing/2014/main" id="{5905F90E-AD47-4168-B399-A1C969F8828A}"/>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1" name="正方形/長方形 90">
          <a:extLst>
            <a:ext uri="{FF2B5EF4-FFF2-40B4-BE49-F238E27FC236}">
              <a16:creationId xmlns:a16="http://schemas.microsoft.com/office/drawing/2014/main" id="{BA997E48-9A22-44D3-9F52-D7A0A0E22598}"/>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2" name="正方形/長方形 91">
          <a:extLst>
            <a:ext uri="{FF2B5EF4-FFF2-40B4-BE49-F238E27FC236}">
              <a16:creationId xmlns:a16="http://schemas.microsoft.com/office/drawing/2014/main" id="{523AFF2D-09FA-41BD-8293-164B63DE275E}"/>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3" name="正方形/長方形 92">
          <a:extLst>
            <a:ext uri="{FF2B5EF4-FFF2-40B4-BE49-F238E27FC236}">
              <a16:creationId xmlns:a16="http://schemas.microsoft.com/office/drawing/2014/main" id="{41058D20-A7E7-40F9-9115-AC704F858912}"/>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4" name="正方形/長方形 93">
          <a:extLst>
            <a:ext uri="{FF2B5EF4-FFF2-40B4-BE49-F238E27FC236}">
              <a16:creationId xmlns:a16="http://schemas.microsoft.com/office/drawing/2014/main" id="{8EB6BC9E-40C8-46A5-BB9D-9008F698B2DA}"/>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5" name="正方形/長方形 94">
          <a:extLst>
            <a:ext uri="{FF2B5EF4-FFF2-40B4-BE49-F238E27FC236}">
              <a16:creationId xmlns:a16="http://schemas.microsoft.com/office/drawing/2014/main" id="{F6963121-DC08-47D5-B736-59B55A638ACE}"/>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6" name="テキスト ボックス 95">
          <a:extLst>
            <a:ext uri="{FF2B5EF4-FFF2-40B4-BE49-F238E27FC236}">
              <a16:creationId xmlns:a16="http://schemas.microsoft.com/office/drawing/2014/main" id="{C126CD11-2A15-496B-8417-8976F09ED739}"/>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7" name="直線コネクタ 96">
          <a:extLst>
            <a:ext uri="{FF2B5EF4-FFF2-40B4-BE49-F238E27FC236}">
              <a16:creationId xmlns:a16="http://schemas.microsoft.com/office/drawing/2014/main" id="{B8E61FC4-DB01-41ED-A2CE-54FEB841AB0A}"/>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8" name="直線コネクタ 97">
          <a:extLst>
            <a:ext uri="{FF2B5EF4-FFF2-40B4-BE49-F238E27FC236}">
              <a16:creationId xmlns:a16="http://schemas.microsoft.com/office/drawing/2014/main" id="{EC158B8C-4579-4DD9-81E0-8C966CE5BF3F}"/>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9" name="テキスト ボックス 98">
          <a:extLst>
            <a:ext uri="{FF2B5EF4-FFF2-40B4-BE49-F238E27FC236}">
              <a16:creationId xmlns:a16="http://schemas.microsoft.com/office/drawing/2014/main" id="{C030E4A7-B67E-45EA-9DF6-D27C0CB006F5}"/>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0" name="直線コネクタ 99">
          <a:extLst>
            <a:ext uri="{FF2B5EF4-FFF2-40B4-BE49-F238E27FC236}">
              <a16:creationId xmlns:a16="http://schemas.microsoft.com/office/drawing/2014/main" id="{32EACA34-C270-43C0-9322-3FA42588DA67}"/>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1" name="テキスト ボックス 100">
          <a:extLst>
            <a:ext uri="{FF2B5EF4-FFF2-40B4-BE49-F238E27FC236}">
              <a16:creationId xmlns:a16="http://schemas.microsoft.com/office/drawing/2014/main" id="{A153E15B-9EF2-49DB-BDBD-DC9656248D04}"/>
            </a:ext>
          </a:extLst>
        </xdr:cNvPr>
        <xdr:cNvSpPr txBox="1"/>
      </xdr:nvSpPr>
      <xdr:spPr>
        <a:xfrm>
          <a:off x="5416126" y="671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2" name="直線コネクタ 101">
          <a:extLst>
            <a:ext uri="{FF2B5EF4-FFF2-40B4-BE49-F238E27FC236}">
              <a16:creationId xmlns:a16="http://schemas.microsoft.com/office/drawing/2014/main" id="{270D676F-BDF2-4E08-B597-4EAAE2826AF4}"/>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3" name="テキスト ボックス 102">
          <a:extLst>
            <a:ext uri="{FF2B5EF4-FFF2-40B4-BE49-F238E27FC236}">
              <a16:creationId xmlns:a16="http://schemas.microsoft.com/office/drawing/2014/main" id="{577291E7-55D1-45D8-8EA1-C6174502E265}"/>
            </a:ext>
          </a:extLst>
        </xdr:cNvPr>
        <xdr:cNvSpPr txBox="1"/>
      </xdr:nvSpPr>
      <xdr:spPr>
        <a:xfrm>
          <a:off x="5416126" y="6336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4" name="直線コネクタ 103">
          <a:extLst>
            <a:ext uri="{FF2B5EF4-FFF2-40B4-BE49-F238E27FC236}">
              <a16:creationId xmlns:a16="http://schemas.microsoft.com/office/drawing/2014/main" id="{FA0D3B11-C6D4-4C7F-BFA4-8562280220A7}"/>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5" name="テキスト ボックス 104">
          <a:extLst>
            <a:ext uri="{FF2B5EF4-FFF2-40B4-BE49-F238E27FC236}">
              <a16:creationId xmlns:a16="http://schemas.microsoft.com/office/drawing/2014/main" id="{69D9017D-CF06-4426-B69A-692C6045B9A3}"/>
            </a:ext>
          </a:extLst>
        </xdr:cNvPr>
        <xdr:cNvSpPr txBox="1"/>
      </xdr:nvSpPr>
      <xdr:spPr>
        <a:xfrm>
          <a:off x="5416126" y="595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6" name="直線コネクタ 105">
          <a:extLst>
            <a:ext uri="{FF2B5EF4-FFF2-40B4-BE49-F238E27FC236}">
              <a16:creationId xmlns:a16="http://schemas.microsoft.com/office/drawing/2014/main" id="{9D4141B1-EDDC-4890-9D3E-3D1103A6FCF0}"/>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07" name="テキスト ボックス 106">
          <a:extLst>
            <a:ext uri="{FF2B5EF4-FFF2-40B4-BE49-F238E27FC236}">
              <a16:creationId xmlns:a16="http://schemas.microsoft.com/office/drawing/2014/main" id="{CAE04712-0309-4403-A184-9A3CD00D5AA0}"/>
            </a:ext>
          </a:extLst>
        </xdr:cNvPr>
        <xdr:cNvSpPr txBox="1"/>
      </xdr:nvSpPr>
      <xdr:spPr>
        <a:xfrm>
          <a:off x="5331688" y="5574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8" name="直線コネクタ 107">
          <a:extLst>
            <a:ext uri="{FF2B5EF4-FFF2-40B4-BE49-F238E27FC236}">
              <a16:creationId xmlns:a16="http://schemas.microsoft.com/office/drawing/2014/main" id="{FC5EACE7-A6E8-4AA1-B9E6-E7EBDA079324}"/>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09" name="テキスト ボックス 108">
          <a:extLst>
            <a:ext uri="{FF2B5EF4-FFF2-40B4-BE49-F238E27FC236}">
              <a16:creationId xmlns:a16="http://schemas.microsoft.com/office/drawing/2014/main" id="{35D68414-D39C-4DD1-A15E-BF1705681580}"/>
            </a:ext>
          </a:extLst>
        </xdr:cNvPr>
        <xdr:cNvSpPr txBox="1"/>
      </xdr:nvSpPr>
      <xdr:spPr>
        <a:xfrm>
          <a:off x="5331688" y="519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0" name="【道路】&#10;一人当たり延長グラフ枠">
          <a:extLst>
            <a:ext uri="{FF2B5EF4-FFF2-40B4-BE49-F238E27FC236}">
              <a16:creationId xmlns:a16="http://schemas.microsoft.com/office/drawing/2014/main" id="{9B3F115F-2E53-49A3-9DEF-4EE56B65DF65}"/>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127707</xdr:rowOff>
    </xdr:from>
    <xdr:to>
      <xdr:col>54</xdr:col>
      <xdr:colOff>189865</xdr:colOff>
      <xdr:row>42</xdr:row>
      <xdr:rowOff>12443</xdr:rowOff>
    </xdr:to>
    <xdr:cxnSp macro="">
      <xdr:nvCxnSpPr>
        <xdr:cNvPr id="111" name="直線コネクタ 110">
          <a:extLst>
            <a:ext uri="{FF2B5EF4-FFF2-40B4-BE49-F238E27FC236}">
              <a16:creationId xmlns:a16="http://schemas.microsoft.com/office/drawing/2014/main" id="{4933370E-C613-4B0C-8479-B29784C686AA}"/>
            </a:ext>
          </a:extLst>
        </xdr:cNvPr>
        <xdr:cNvCxnSpPr/>
      </xdr:nvCxnSpPr>
      <xdr:spPr>
        <a:xfrm flipV="1">
          <a:off x="9429115" y="5789367"/>
          <a:ext cx="0" cy="14277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16270</xdr:rowOff>
    </xdr:from>
    <xdr:ext cx="534377" cy="259045"/>
    <xdr:sp macro="" textlink="">
      <xdr:nvSpPr>
        <xdr:cNvPr id="112" name="【道路】&#10;一人当たり延長最小値テキスト">
          <a:extLst>
            <a:ext uri="{FF2B5EF4-FFF2-40B4-BE49-F238E27FC236}">
              <a16:creationId xmlns:a16="http://schemas.microsoft.com/office/drawing/2014/main" id="{49C2294D-AE81-4A82-A7DA-C349D366CE7F}"/>
            </a:ext>
          </a:extLst>
        </xdr:cNvPr>
        <xdr:cNvSpPr txBox="1"/>
      </xdr:nvSpPr>
      <xdr:spPr>
        <a:xfrm>
          <a:off x="9467850" y="7220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12443</xdr:rowOff>
    </xdr:from>
    <xdr:to>
      <xdr:col>55</xdr:col>
      <xdr:colOff>88900</xdr:colOff>
      <xdr:row>42</xdr:row>
      <xdr:rowOff>12443</xdr:rowOff>
    </xdr:to>
    <xdr:cxnSp macro="">
      <xdr:nvCxnSpPr>
        <xdr:cNvPr id="113" name="直線コネクタ 112">
          <a:extLst>
            <a:ext uri="{FF2B5EF4-FFF2-40B4-BE49-F238E27FC236}">
              <a16:creationId xmlns:a16="http://schemas.microsoft.com/office/drawing/2014/main" id="{7E6CAD2C-DB42-4948-815D-3E42B6020929}"/>
            </a:ext>
          </a:extLst>
        </xdr:cNvPr>
        <xdr:cNvCxnSpPr/>
      </xdr:nvCxnSpPr>
      <xdr:spPr>
        <a:xfrm>
          <a:off x="9356090" y="721715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74384</xdr:rowOff>
    </xdr:from>
    <xdr:ext cx="690189" cy="259045"/>
    <xdr:sp macro="" textlink="">
      <xdr:nvSpPr>
        <xdr:cNvPr id="114" name="【道路】&#10;一人当たり延長最大値テキスト">
          <a:extLst>
            <a:ext uri="{FF2B5EF4-FFF2-40B4-BE49-F238E27FC236}">
              <a16:creationId xmlns:a16="http://schemas.microsoft.com/office/drawing/2014/main" id="{20F49573-8571-4FC4-B387-28A240FC5132}"/>
            </a:ext>
          </a:extLst>
        </xdr:cNvPr>
        <xdr:cNvSpPr txBox="1"/>
      </xdr:nvSpPr>
      <xdr:spPr>
        <a:xfrm>
          <a:off x="9467850" y="55607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127707</xdr:rowOff>
    </xdr:from>
    <xdr:to>
      <xdr:col>55</xdr:col>
      <xdr:colOff>88900</xdr:colOff>
      <xdr:row>33</xdr:row>
      <xdr:rowOff>127707</xdr:rowOff>
    </xdr:to>
    <xdr:cxnSp macro="">
      <xdr:nvCxnSpPr>
        <xdr:cNvPr id="115" name="直線コネクタ 114">
          <a:extLst>
            <a:ext uri="{FF2B5EF4-FFF2-40B4-BE49-F238E27FC236}">
              <a16:creationId xmlns:a16="http://schemas.microsoft.com/office/drawing/2014/main" id="{27D0CB06-4A00-4129-80A0-6AC50579396E}"/>
            </a:ext>
          </a:extLst>
        </xdr:cNvPr>
        <xdr:cNvCxnSpPr/>
      </xdr:nvCxnSpPr>
      <xdr:spPr>
        <a:xfrm>
          <a:off x="9356090" y="578936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26872</xdr:rowOff>
    </xdr:from>
    <xdr:ext cx="534377" cy="259045"/>
    <xdr:sp macro="" textlink="">
      <xdr:nvSpPr>
        <xdr:cNvPr id="116" name="【道路】&#10;一人当たり延長平均値テキスト">
          <a:extLst>
            <a:ext uri="{FF2B5EF4-FFF2-40B4-BE49-F238E27FC236}">
              <a16:creationId xmlns:a16="http://schemas.microsoft.com/office/drawing/2014/main" id="{0300AE6E-122A-4A41-8881-8A976B826721}"/>
            </a:ext>
          </a:extLst>
        </xdr:cNvPr>
        <xdr:cNvSpPr txBox="1"/>
      </xdr:nvSpPr>
      <xdr:spPr>
        <a:xfrm>
          <a:off x="9467850" y="7054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48445</xdr:rowOff>
    </xdr:from>
    <xdr:to>
      <xdr:col>55</xdr:col>
      <xdr:colOff>50800</xdr:colOff>
      <xdr:row>41</xdr:row>
      <xdr:rowOff>150045</xdr:rowOff>
    </xdr:to>
    <xdr:sp macro="" textlink="">
      <xdr:nvSpPr>
        <xdr:cNvPr id="117" name="フローチャート: 判断 116">
          <a:extLst>
            <a:ext uri="{FF2B5EF4-FFF2-40B4-BE49-F238E27FC236}">
              <a16:creationId xmlns:a16="http://schemas.microsoft.com/office/drawing/2014/main" id="{A1A66AAC-39DA-4C1E-BDF1-7B75EA363492}"/>
            </a:ext>
          </a:extLst>
        </xdr:cNvPr>
        <xdr:cNvSpPr/>
      </xdr:nvSpPr>
      <xdr:spPr>
        <a:xfrm>
          <a:off x="9394190" y="7079800"/>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53844</xdr:rowOff>
    </xdr:from>
    <xdr:to>
      <xdr:col>50</xdr:col>
      <xdr:colOff>165100</xdr:colOff>
      <xdr:row>41</xdr:row>
      <xdr:rowOff>155444</xdr:rowOff>
    </xdr:to>
    <xdr:sp macro="" textlink="">
      <xdr:nvSpPr>
        <xdr:cNvPr id="118" name="フローチャート: 判断 117">
          <a:extLst>
            <a:ext uri="{FF2B5EF4-FFF2-40B4-BE49-F238E27FC236}">
              <a16:creationId xmlns:a16="http://schemas.microsoft.com/office/drawing/2014/main" id="{E0D4AB24-8296-4621-BAC4-989E496D1020}"/>
            </a:ext>
          </a:extLst>
        </xdr:cNvPr>
        <xdr:cNvSpPr/>
      </xdr:nvSpPr>
      <xdr:spPr>
        <a:xfrm>
          <a:off x="8632190" y="7087104"/>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57858</xdr:rowOff>
    </xdr:from>
    <xdr:to>
      <xdr:col>46</xdr:col>
      <xdr:colOff>38100</xdr:colOff>
      <xdr:row>41</xdr:row>
      <xdr:rowOff>159458</xdr:rowOff>
    </xdr:to>
    <xdr:sp macro="" textlink="">
      <xdr:nvSpPr>
        <xdr:cNvPr id="119" name="フローチャート: 判断 118">
          <a:extLst>
            <a:ext uri="{FF2B5EF4-FFF2-40B4-BE49-F238E27FC236}">
              <a16:creationId xmlns:a16="http://schemas.microsoft.com/office/drawing/2014/main" id="{24497BB7-9E4D-483A-A107-98D4F22D528D}"/>
            </a:ext>
          </a:extLst>
        </xdr:cNvPr>
        <xdr:cNvSpPr/>
      </xdr:nvSpPr>
      <xdr:spPr>
        <a:xfrm>
          <a:off x="7846060" y="7083498"/>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55887</xdr:rowOff>
    </xdr:from>
    <xdr:to>
      <xdr:col>41</xdr:col>
      <xdr:colOff>101600</xdr:colOff>
      <xdr:row>41</xdr:row>
      <xdr:rowOff>157487</xdr:rowOff>
    </xdr:to>
    <xdr:sp macro="" textlink="">
      <xdr:nvSpPr>
        <xdr:cNvPr id="120" name="フローチャート: 判断 119">
          <a:extLst>
            <a:ext uri="{FF2B5EF4-FFF2-40B4-BE49-F238E27FC236}">
              <a16:creationId xmlns:a16="http://schemas.microsoft.com/office/drawing/2014/main" id="{780751D1-7FAC-431D-90A6-1ADFC9AE4C9D}"/>
            </a:ext>
          </a:extLst>
        </xdr:cNvPr>
        <xdr:cNvSpPr/>
      </xdr:nvSpPr>
      <xdr:spPr>
        <a:xfrm>
          <a:off x="7029450" y="7089147"/>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86602</xdr:rowOff>
    </xdr:from>
    <xdr:to>
      <xdr:col>36</xdr:col>
      <xdr:colOff>165100</xdr:colOff>
      <xdr:row>42</xdr:row>
      <xdr:rowOff>16752</xdr:rowOff>
    </xdr:to>
    <xdr:sp macro="" textlink="">
      <xdr:nvSpPr>
        <xdr:cNvPr id="121" name="フローチャート: 判断 120">
          <a:extLst>
            <a:ext uri="{FF2B5EF4-FFF2-40B4-BE49-F238E27FC236}">
              <a16:creationId xmlns:a16="http://schemas.microsoft.com/office/drawing/2014/main" id="{CA1EEAE5-8BB5-444A-B324-7271BCD2775D}"/>
            </a:ext>
          </a:extLst>
        </xdr:cNvPr>
        <xdr:cNvSpPr/>
      </xdr:nvSpPr>
      <xdr:spPr>
        <a:xfrm>
          <a:off x="6231890" y="711795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1E63B10B-DB44-47A0-BE95-20330EB736CD}"/>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6C75FA9A-CD7A-49DB-B1D8-F243DB961C15}"/>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B7628A3F-B8E9-468C-AB77-ADB47909E908}"/>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5AB5A00-B462-40FC-A54B-59125A263818}"/>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EEDF4D5-BE53-4F1C-A848-6540E6F1EA26}"/>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128036</xdr:rowOff>
    </xdr:from>
    <xdr:to>
      <xdr:col>50</xdr:col>
      <xdr:colOff>165100</xdr:colOff>
      <xdr:row>42</xdr:row>
      <xdr:rowOff>58186</xdr:rowOff>
    </xdr:to>
    <xdr:sp macro="" textlink="">
      <xdr:nvSpPr>
        <xdr:cNvPr id="127" name="楕円 126">
          <a:extLst>
            <a:ext uri="{FF2B5EF4-FFF2-40B4-BE49-F238E27FC236}">
              <a16:creationId xmlns:a16="http://schemas.microsoft.com/office/drawing/2014/main" id="{4EC33E80-D1D7-4108-8F63-B47614D3B13A}"/>
            </a:ext>
          </a:extLst>
        </xdr:cNvPr>
        <xdr:cNvSpPr/>
      </xdr:nvSpPr>
      <xdr:spPr>
        <a:xfrm>
          <a:off x="8632190" y="7161296"/>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113993</xdr:rowOff>
    </xdr:from>
    <xdr:to>
      <xdr:col>46</xdr:col>
      <xdr:colOff>38100</xdr:colOff>
      <xdr:row>42</xdr:row>
      <xdr:rowOff>44143</xdr:rowOff>
    </xdr:to>
    <xdr:sp macro="" textlink="">
      <xdr:nvSpPr>
        <xdr:cNvPr id="128" name="楕円 127">
          <a:extLst>
            <a:ext uri="{FF2B5EF4-FFF2-40B4-BE49-F238E27FC236}">
              <a16:creationId xmlns:a16="http://schemas.microsoft.com/office/drawing/2014/main" id="{F3C45D4E-B879-4477-995C-E6AD58ED8FDF}"/>
            </a:ext>
          </a:extLst>
        </xdr:cNvPr>
        <xdr:cNvSpPr/>
      </xdr:nvSpPr>
      <xdr:spPr>
        <a:xfrm>
          <a:off x="7846060" y="714344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164793</xdr:rowOff>
    </xdr:from>
    <xdr:to>
      <xdr:col>50</xdr:col>
      <xdr:colOff>114300</xdr:colOff>
      <xdr:row>42</xdr:row>
      <xdr:rowOff>7386</xdr:rowOff>
    </xdr:to>
    <xdr:cxnSp macro="">
      <xdr:nvCxnSpPr>
        <xdr:cNvPr id="129" name="直線コネクタ 128">
          <a:extLst>
            <a:ext uri="{FF2B5EF4-FFF2-40B4-BE49-F238E27FC236}">
              <a16:creationId xmlns:a16="http://schemas.microsoft.com/office/drawing/2014/main" id="{680483D5-1127-4094-8E52-E4E8665C56B7}"/>
            </a:ext>
          </a:extLst>
        </xdr:cNvPr>
        <xdr:cNvCxnSpPr/>
      </xdr:nvCxnSpPr>
      <xdr:spPr>
        <a:xfrm>
          <a:off x="7889240" y="7198053"/>
          <a:ext cx="797560" cy="12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118072</xdr:rowOff>
    </xdr:from>
    <xdr:to>
      <xdr:col>41</xdr:col>
      <xdr:colOff>101600</xdr:colOff>
      <xdr:row>42</xdr:row>
      <xdr:rowOff>48222</xdr:rowOff>
    </xdr:to>
    <xdr:sp macro="" textlink="">
      <xdr:nvSpPr>
        <xdr:cNvPr id="130" name="楕円 129">
          <a:extLst>
            <a:ext uri="{FF2B5EF4-FFF2-40B4-BE49-F238E27FC236}">
              <a16:creationId xmlns:a16="http://schemas.microsoft.com/office/drawing/2014/main" id="{64827C2D-1D83-47F6-9DCB-8C174F089110}"/>
            </a:ext>
          </a:extLst>
        </xdr:cNvPr>
        <xdr:cNvSpPr/>
      </xdr:nvSpPr>
      <xdr:spPr>
        <a:xfrm>
          <a:off x="7029450" y="714752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164793</xdr:rowOff>
    </xdr:from>
    <xdr:to>
      <xdr:col>45</xdr:col>
      <xdr:colOff>177800</xdr:colOff>
      <xdr:row>41</xdr:row>
      <xdr:rowOff>168872</xdr:rowOff>
    </xdr:to>
    <xdr:cxnSp macro="">
      <xdr:nvCxnSpPr>
        <xdr:cNvPr id="131" name="直線コネクタ 130">
          <a:extLst>
            <a:ext uri="{FF2B5EF4-FFF2-40B4-BE49-F238E27FC236}">
              <a16:creationId xmlns:a16="http://schemas.microsoft.com/office/drawing/2014/main" id="{BD561EB2-CE05-4203-96B8-B1990B86FF50}"/>
            </a:ext>
          </a:extLst>
        </xdr:cNvPr>
        <xdr:cNvCxnSpPr/>
      </xdr:nvCxnSpPr>
      <xdr:spPr>
        <a:xfrm flipV="1">
          <a:off x="7084060" y="7198053"/>
          <a:ext cx="805180" cy="4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121613</xdr:rowOff>
    </xdr:from>
    <xdr:to>
      <xdr:col>36</xdr:col>
      <xdr:colOff>165100</xdr:colOff>
      <xdr:row>42</xdr:row>
      <xdr:rowOff>51763</xdr:rowOff>
    </xdr:to>
    <xdr:sp macro="" textlink="">
      <xdr:nvSpPr>
        <xdr:cNvPr id="132" name="楕円 131">
          <a:extLst>
            <a:ext uri="{FF2B5EF4-FFF2-40B4-BE49-F238E27FC236}">
              <a16:creationId xmlns:a16="http://schemas.microsoft.com/office/drawing/2014/main" id="{B8F8F05A-B7FE-41B7-BD6E-F9E9C7AF0486}"/>
            </a:ext>
          </a:extLst>
        </xdr:cNvPr>
        <xdr:cNvSpPr/>
      </xdr:nvSpPr>
      <xdr:spPr>
        <a:xfrm>
          <a:off x="6231890" y="715296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168872</xdr:rowOff>
    </xdr:from>
    <xdr:to>
      <xdr:col>41</xdr:col>
      <xdr:colOff>50800</xdr:colOff>
      <xdr:row>42</xdr:row>
      <xdr:rowOff>963</xdr:rowOff>
    </xdr:to>
    <xdr:cxnSp macro="">
      <xdr:nvCxnSpPr>
        <xdr:cNvPr id="133" name="直線コネクタ 132">
          <a:extLst>
            <a:ext uri="{FF2B5EF4-FFF2-40B4-BE49-F238E27FC236}">
              <a16:creationId xmlns:a16="http://schemas.microsoft.com/office/drawing/2014/main" id="{0AD83B16-016A-4B53-947B-4B8D7C9370CC}"/>
            </a:ext>
          </a:extLst>
        </xdr:cNvPr>
        <xdr:cNvCxnSpPr/>
      </xdr:nvCxnSpPr>
      <xdr:spPr>
        <a:xfrm flipV="1">
          <a:off x="6286500" y="7202132"/>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521</xdr:rowOff>
    </xdr:from>
    <xdr:ext cx="534377" cy="259045"/>
    <xdr:sp macro="" textlink="">
      <xdr:nvSpPr>
        <xdr:cNvPr id="134" name="n_1aveValue【道路】&#10;一人当たり延長">
          <a:extLst>
            <a:ext uri="{FF2B5EF4-FFF2-40B4-BE49-F238E27FC236}">
              <a16:creationId xmlns:a16="http://schemas.microsoft.com/office/drawing/2014/main" id="{A1B4FCE9-2B2E-4162-A55B-D0CDC047BCAB}"/>
            </a:ext>
          </a:extLst>
        </xdr:cNvPr>
        <xdr:cNvSpPr txBox="1"/>
      </xdr:nvSpPr>
      <xdr:spPr>
        <a:xfrm>
          <a:off x="8422151" y="6858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4535</xdr:rowOff>
    </xdr:from>
    <xdr:ext cx="534377" cy="259045"/>
    <xdr:sp macro="" textlink="">
      <xdr:nvSpPr>
        <xdr:cNvPr id="135" name="n_2aveValue【道路】&#10;一人当たり延長">
          <a:extLst>
            <a:ext uri="{FF2B5EF4-FFF2-40B4-BE49-F238E27FC236}">
              <a16:creationId xmlns:a16="http://schemas.microsoft.com/office/drawing/2014/main" id="{321F8AA5-4385-48F6-BA27-80BCC580F0EF}"/>
            </a:ext>
          </a:extLst>
        </xdr:cNvPr>
        <xdr:cNvSpPr txBox="1"/>
      </xdr:nvSpPr>
      <xdr:spPr>
        <a:xfrm>
          <a:off x="7641101" y="6864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2564</xdr:rowOff>
    </xdr:from>
    <xdr:ext cx="534377" cy="259045"/>
    <xdr:sp macro="" textlink="">
      <xdr:nvSpPr>
        <xdr:cNvPr id="136" name="n_3aveValue【道路】&#10;一人当たり延長">
          <a:extLst>
            <a:ext uri="{FF2B5EF4-FFF2-40B4-BE49-F238E27FC236}">
              <a16:creationId xmlns:a16="http://schemas.microsoft.com/office/drawing/2014/main" id="{1F0B1B58-2A3D-4D67-868D-F89E907DCF43}"/>
            </a:ext>
          </a:extLst>
        </xdr:cNvPr>
        <xdr:cNvSpPr txBox="1"/>
      </xdr:nvSpPr>
      <xdr:spPr>
        <a:xfrm>
          <a:off x="6854971" y="6860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33279</xdr:rowOff>
    </xdr:from>
    <xdr:ext cx="534377" cy="259045"/>
    <xdr:sp macro="" textlink="">
      <xdr:nvSpPr>
        <xdr:cNvPr id="137" name="n_4aveValue【道路】&#10;一人当たり延長">
          <a:extLst>
            <a:ext uri="{FF2B5EF4-FFF2-40B4-BE49-F238E27FC236}">
              <a16:creationId xmlns:a16="http://schemas.microsoft.com/office/drawing/2014/main" id="{77712CC2-328F-427F-BF7B-83E4A1FFF784}"/>
            </a:ext>
          </a:extLst>
        </xdr:cNvPr>
        <xdr:cNvSpPr txBox="1"/>
      </xdr:nvSpPr>
      <xdr:spPr>
        <a:xfrm>
          <a:off x="6038361" y="6889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49313</xdr:rowOff>
    </xdr:from>
    <xdr:ext cx="534377" cy="259045"/>
    <xdr:sp macro="" textlink="">
      <xdr:nvSpPr>
        <xdr:cNvPr id="138" name="n_1mainValue【道路】&#10;一人当たり延長">
          <a:extLst>
            <a:ext uri="{FF2B5EF4-FFF2-40B4-BE49-F238E27FC236}">
              <a16:creationId xmlns:a16="http://schemas.microsoft.com/office/drawing/2014/main" id="{8F85FE59-CD96-46F6-9BDE-465A348AC590}"/>
            </a:ext>
          </a:extLst>
        </xdr:cNvPr>
        <xdr:cNvSpPr txBox="1"/>
      </xdr:nvSpPr>
      <xdr:spPr>
        <a:xfrm>
          <a:off x="8422151" y="7252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35270</xdr:rowOff>
    </xdr:from>
    <xdr:ext cx="534377" cy="259045"/>
    <xdr:sp macro="" textlink="">
      <xdr:nvSpPr>
        <xdr:cNvPr id="139" name="n_2mainValue【道路】&#10;一人当たり延長">
          <a:extLst>
            <a:ext uri="{FF2B5EF4-FFF2-40B4-BE49-F238E27FC236}">
              <a16:creationId xmlns:a16="http://schemas.microsoft.com/office/drawing/2014/main" id="{619E285E-99A1-47EA-93AF-4A927E1B5EE0}"/>
            </a:ext>
          </a:extLst>
        </xdr:cNvPr>
        <xdr:cNvSpPr txBox="1"/>
      </xdr:nvSpPr>
      <xdr:spPr>
        <a:xfrm>
          <a:off x="7641101" y="7236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39349</xdr:rowOff>
    </xdr:from>
    <xdr:ext cx="534377" cy="259045"/>
    <xdr:sp macro="" textlink="">
      <xdr:nvSpPr>
        <xdr:cNvPr id="140" name="n_3mainValue【道路】&#10;一人当たり延長">
          <a:extLst>
            <a:ext uri="{FF2B5EF4-FFF2-40B4-BE49-F238E27FC236}">
              <a16:creationId xmlns:a16="http://schemas.microsoft.com/office/drawing/2014/main" id="{0BC1C489-AC8A-44DD-9F90-84B16F2EC131}"/>
            </a:ext>
          </a:extLst>
        </xdr:cNvPr>
        <xdr:cNvSpPr txBox="1"/>
      </xdr:nvSpPr>
      <xdr:spPr>
        <a:xfrm>
          <a:off x="6854971" y="7240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42890</xdr:rowOff>
    </xdr:from>
    <xdr:ext cx="534377" cy="259045"/>
    <xdr:sp macro="" textlink="">
      <xdr:nvSpPr>
        <xdr:cNvPr id="141" name="n_4mainValue【道路】&#10;一人当たり延長">
          <a:extLst>
            <a:ext uri="{FF2B5EF4-FFF2-40B4-BE49-F238E27FC236}">
              <a16:creationId xmlns:a16="http://schemas.microsoft.com/office/drawing/2014/main" id="{05C2800A-FA73-47F0-9E21-2650DFB49C64}"/>
            </a:ext>
          </a:extLst>
        </xdr:cNvPr>
        <xdr:cNvSpPr txBox="1"/>
      </xdr:nvSpPr>
      <xdr:spPr>
        <a:xfrm>
          <a:off x="6038361" y="7245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2" name="正方形/長方形 141">
          <a:extLst>
            <a:ext uri="{FF2B5EF4-FFF2-40B4-BE49-F238E27FC236}">
              <a16:creationId xmlns:a16="http://schemas.microsoft.com/office/drawing/2014/main" id="{AB694DAF-79BC-4940-9D3F-1D83BB3DB86F}"/>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3" name="正方形/長方形 142">
          <a:extLst>
            <a:ext uri="{FF2B5EF4-FFF2-40B4-BE49-F238E27FC236}">
              <a16:creationId xmlns:a16="http://schemas.microsoft.com/office/drawing/2014/main" id="{74F5DEC9-24F7-4F6D-B27B-332408D1069C}"/>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4" name="正方形/長方形 143">
          <a:extLst>
            <a:ext uri="{FF2B5EF4-FFF2-40B4-BE49-F238E27FC236}">
              <a16:creationId xmlns:a16="http://schemas.microsoft.com/office/drawing/2014/main" id="{4ECA163B-1D17-4552-A9E2-A011DF7CD06A}"/>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5" name="正方形/長方形 144">
          <a:extLst>
            <a:ext uri="{FF2B5EF4-FFF2-40B4-BE49-F238E27FC236}">
              <a16:creationId xmlns:a16="http://schemas.microsoft.com/office/drawing/2014/main" id="{F9AB0DA1-1AE9-4190-B264-BCA913FC091D}"/>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6" name="正方形/長方形 145">
          <a:extLst>
            <a:ext uri="{FF2B5EF4-FFF2-40B4-BE49-F238E27FC236}">
              <a16:creationId xmlns:a16="http://schemas.microsoft.com/office/drawing/2014/main" id="{5CDDE45F-620B-429A-A087-0B87BB25E493}"/>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7" name="正方形/長方形 146">
          <a:extLst>
            <a:ext uri="{FF2B5EF4-FFF2-40B4-BE49-F238E27FC236}">
              <a16:creationId xmlns:a16="http://schemas.microsoft.com/office/drawing/2014/main" id="{E4AF603A-9E6C-4676-9477-F7B6633F169F}"/>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8" name="正方形/長方形 147">
          <a:extLst>
            <a:ext uri="{FF2B5EF4-FFF2-40B4-BE49-F238E27FC236}">
              <a16:creationId xmlns:a16="http://schemas.microsoft.com/office/drawing/2014/main" id="{08053078-B6EF-4CFF-85F7-E1EEF9E6D13B}"/>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9" name="正方形/長方形 148">
          <a:extLst>
            <a:ext uri="{FF2B5EF4-FFF2-40B4-BE49-F238E27FC236}">
              <a16:creationId xmlns:a16="http://schemas.microsoft.com/office/drawing/2014/main" id="{5FF87093-E6D7-466D-948E-235F1F624251}"/>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0" name="テキスト ボックス 149">
          <a:extLst>
            <a:ext uri="{FF2B5EF4-FFF2-40B4-BE49-F238E27FC236}">
              <a16:creationId xmlns:a16="http://schemas.microsoft.com/office/drawing/2014/main" id="{12DBCB13-144C-46E2-8884-D644FFEA3B94}"/>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1" name="直線コネクタ 150">
          <a:extLst>
            <a:ext uri="{FF2B5EF4-FFF2-40B4-BE49-F238E27FC236}">
              <a16:creationId xmlns:a16="http://schemas.microsoft.com/office/drawing/2014/main" id="{189C8207-7DBF-43D0-AD7A-510EF7E58389}"/>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2" name="テキスト ボックス 151">
          <a:extLst>
            <a:ext uri="{FF2B5EF4-FFF2-40B4-BE49-F238E27FC236}">
              <a16:creationId xmlns:a16="http://schemas.microsoft.com/office/drawing/2014/main" id="{DBF71639-9986-46DA-B058-9712DEC5B0C3}"/>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3" name="直線コネクタ 152">
          <a:extLst>
            <a:ext uri="{FF2B5EF4-FFF2-40B4-BE49-F238E27FC236}">
              <a16:creationId xmlns:a16="http://schemas.microsoft.com/office/drawing/2014/main" id="{76C9EB7E-AAC7-426F-B32A-C2DD30567933}"/>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4" name="テキスト ボックス 153">
          <a:extLst>
            <a:ext uri="{FF2B5EF4-FFF2-40B4-BE49-F238E27FC236}">
              <a16:creationId xmlns:a16="http://schemas.microsoft.com/office/drawing/2014/main" id="{83ED26BF-5AA3-4AAF-921D-09F390C60461}"/>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5" name="直線コネクタ 154">
          <a:extLst>
            <a:ext uri="{FF2B5EF4-FFF2-40B4-BE49-F238E27FC236}">
              <a16:creationId xmlns:a16="http://schemas.microsoft.com/office/drawing/2014/main" id="{D4A817DC-1B5D-4859-A814-B5BCB4CFC8AE}"/>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6" name="テキスト ボックス 155">
          <a:extLst>
            <a:ext uri="{FF2B5EF4-FFF2-40B4-BE49-F238E27FC236}">
              <a16:creationId xmlns:a16="http://schemas.microsoft.com/office/drawing/2014/main" id="{928111A3-7859-493B-B88A-EDA4AD24C9AD}"/>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7" name="直線コネクタ 156">
          <a:extLst>
            <a:ext uri="{FF2B5EF4-FFF2-40B4-BE49-F238E27FC236}">
              <a16:creationId xmlns:a16="http://schemas.microsoft.com/office/drawing/2014/main" id="{7F95BCD6-7BFC-4EFC-9994-FC69C3877397}"/>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58" name="テキスト ボックス 157">
          <a:extLst>
            <a:ext uri="{FF2B5EF4-FFF2-40B4-BE49-F238E27FC236}">
              <a16:creationId xmlns:a16="http://schemas.microsoft.com/office/drawing/2014/main" id="{46661D6C-E677-46F6-9998-4D68EEDDE00C}"/>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59" name="直線コネクタ 158">
          <a:extLst>
            <a:ext uri="{FF2B5EF4-FFF2-40B4-BE49-F238E27FC236}">
              <a16:creationId xmlns:a16="http://schemas.microsoft.com/office/drawing/2014/main" id="{B972FD89-4BC2-4E5B-B5E5-F6C0419F310E}"/>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0" name="テキスト ボックス 159">
          <a:extLst>
            <a:ext uri="{FF2B5EF4-FFF2-40B4-BE49-F238E27FC236}">
              <a16:creationId xmlns:a16="http://schemas.microsoft.com/office/drawing/2014/main" id="{EE57AC61-99CC-447F-AD5C-773CB4843C42}"/>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1" name="直線コネクタ 160">
          <a:extLst>
            <a:ext uri="{FF2B5EF4-FFF2-40B4-BE49-F238E27FC236}">
              <a16:creationId xmlns:a16="http://schemas.microsoft.com/office/drawing/2014/main" id="{E177B5C5-FDFC-4DAE-8F2D-B079D798D09C}"/>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2" name="テキスト ボックス 161">
          <a:extLst>
            <a:ext uri="{FF2B5EF4-FFF2-40B4-BE49-F238E27FC236}">
              <a16:creationId xmlns:a16="http://schemas.microsoft.com/office/drawing/2014/main" id="{0E32CC14-9A89-4809-A3FB-8D95CAFBAE97}"/>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3" name="直線コネクタ 162">
          <a:extLst>
            <a:ext uri="{FF2B5EF4-FFF2-40B4-BE49-F238E27FC236}">
              <a16:creationId xmlns:a16="http://schemas.microsoft.com/office/drawing/2014/main" id="{BE0BC1EB-4D3A-4925-9A31-98BA615BD752}"/>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4" name="テキスト ボックス 163">
          <a:extLst>
            <a:ext uri="{FF2B5EF4-FFF2-40B4-BE49-F238E27FC236}">
              <a16:creationId xmlns:a16="http://schemas.microsoft.com/office/drawing/2014/main" id="{DFF63FAA-A5C5-4E4D-B992-DE8556565A1F}"/>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F6BBFF5A-E584-47DE-B260-C9D70ED56FA7}"/>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6" name="【橋りょう・トンネル】&#10;有形固定資産減価償却率グラフ枠">
          <a:extLst>
            <a:ext uri="{FF2B5EF4-FFF2-40B4-BE49-F238E27FC236}">
              <a16:creationId xmlns:a16="http://schemas.microsoft.com/office/drawing/2014/main" id="{0CBDC517-9C84-49EB-9972-85B3AD33827E}"/>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160020</xdr:rowOff>
    </xdr:from>
    <xdr:to>
      <xdr:col>24</xdr:col>
      <xdr:colOff>62865</xdr:colOff>
      <xdr:row>64</xdr:row>
      <xdr:rowOff>76744</xdr:rowOff>
    </xdr:to>
    <xdr:cxnSp macro="">
      <xdr:nvCxnSpPr>
        <xdr:cNvPr id="167" name="直線コネクタ 166">
          <a:extLst>
            <a:ext uri="{FF2B5EF4-FFF2-40B4-BE49-F238E27FC236}">
              <a16:creationId xmlns:a16="http://schemas.microsoft.com/office/drawing/2014/main" id="{19C2871B-F344-4708-A077-A871C22D12B2}"/>
            </a:ext>
          </a:extLst>
        </xdr:cNvPr>
        <xdr:cNvCxnSpPr/>
      </xdr:nvCxnSpPr>
      <xdr:spPr>
        <a:xfrm flipV="1">
          <a:off x="4173855" y="9591675"/>
          <a:ext cx="0" cy="1457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80571</xdr:rowOff>
    </xdr:from>
    <xdr:ext cx="405111" cy="259045"/>
    <xdr:sp macro="" textlink="">
      <xdr:nvSpPr>
        <xdr:cNvPr id="168" name="【橋りょう・トンネル】&#10;有形固定資産減価償却率最小値テキスト">
          <a:extLst>
            <a:ext uri="{FF2B5EF4-FFF2-40B4-BE49-F238E27FC236}">
              <a16:creationId xmlns:a16="http://schemas.microsoft.com/office/drawing/2014/main" id="{1C690258-DFAB-4B61-AB2B-281A17D88795}"/>
            </a:ext>
          </a:extLst>
        </xdr:cNvPr>
        <xdr:cNvSpPr txBox="1"/>
      </xdr:nvSpPr>
      <xdr:spPr>
        <a:xfrm>
          <a:off x="4212590" y="11055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76744</xdr:rowOff>
    </xdr:from>
    <xdr:to>
      <xdr:col>24</xdr:col>
      <xdr:colOff>152400</xdr:colOff>
      <xdr:row>64</xdr:row>
      <xdr:rowOff>76744</xdr:rowOff>
    </xdr:to>
    <xdr:cxnSp macro="">
      <xdr:nvCxnSpPr>
        <xdr:cNvPr id="169" name="直線コネクタ 168">
          <a:extLst>
            <a:ext uri="{FF2B5EF4-FFF2-40B4-BE49-F238E27FC236}">
              <a16:creationId xmlns:a16="http://schemas.microsoft.com/office/drawing/2014/main" id="{C3C5D78B-B935-4211-958F-A670D056216B}"/>
            </a:ext>
          </a:extLst>
        </xdr:cNvPr>
        <xdr:cNvCxnSpPr/>
      </xdr:nvCxnSpPr>
      <xdr:spPr>
        <a:xfrm>
          <a:off x="4112260" y="110495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106697</xdr:rowOff>
    </xdr:from>
    <xdr:ext cx="340478" cy="259045"/>
    <xdr:sp macro="" textlink="">
      <xdr:nvSpPr>
        <xdr:cNvPr id="170" name="【橋りょう・トンネル】&#10;有形固定資産減価償却率最大値テキスト">
          <a:extLst>
            <a:ext uri="{FF2B5EF4-FFF2-40B4-BE49-F238E27FC236}">
              <a16:creationId xmlns:a16="http://schemas.microsoft.com/office/drawing/2014/main" id="{BEFF9BFA-17AD-4845-98FF-40922492C02C}"/>
            </a:ext>
          </a:extLst>
        </xdr:cNvPr>
        <xdr:cNvSpPr txBox="1"/>
      </xdr:nvSpPr>
      <xdr:spPr>
        <a:xfrm>
          <a:off x="4212590" y="936309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160020</xdr:rowOff>
    </xdr:from>
    <xdr:to>
      <xdr:col>24</xdr:col>
      <xdr:colOff>152400</xdr:colOff>
      <xdr:row>55</xdr:row>
      <xdr:rowOff>160020</xdr:rowOff>
    </xdr:to>
    <xdr:cxnSp macro="">
      <xdr:nvCxnSpPr>
        <xdr:cNvPr id="171" name="直線コネクタ 170">
          <a:extLst>
            <a:ext uri="{FF2B5EF4-FFF2-40B4-BE49-F238E27FC236}">
              <a16:creationId xmlns:a16="http://schemas.microsoft.com/office/drawing/2014/main" id="{8C919EE9-3B24-4CD5-922D-D83E1EF0E0A8}"/>
            </a:ext>
          </a:extLst>
        </xdr:cNvPr>
        <xdr:cNvCxnSpPr/>
      </xdr:nvCxnSpPr>
      <xdr:spPr>
        <a:xfrm>
          <a:off x="4112260" y="95916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113773</xdr:rowOff>
    </xdr:from>
    <xdr:ext cx="405111" cy="259045"/>
    <xdr:sp macro="" textlink="">
      <xdr:nvSpPr>
        <xdr:cNvPr id="172" name="【橋りょう・トンネル】&#10;有形固定資産減価償却率平均値テキスト">
          <a:extLst>
            <a:ext uri="{FF2B5EF4-FFF2-40B4-BE49-F238E27FC236}">
              <a16:creationId xmlns:a16="http://schemas.microsoft.com/office/drawing/2014/main" id="{B0D080D7-39AC-4399-B027-4C82E75A570C}"/>
            </a:ext>
          </a:extLst>
        </xdr:cNvPr>
        <xdr:cNvSpPr txBox="1"/>
      </xdr:nvSpPr>
      <xdr:spPr>
        <a:xfrm>
          <a:off x="4212590" y="104007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135346</xdr:rowOff>
    </xdr:from>
    <xdr:to>
      <xdr:col>24</xdr:col>
      <xdr:colOff>114300</xdr:colOff>
      <xdr:row>61</xdr:row>
      <xdr:rowOff>65496</xdr:rowOff>
    </xdr:to>
    <xdr:sp macro="" textlink="">
      <xdr:nvSpPr>
        <xdr:cNvPr id="173" name="フローチャート: 判断 172">
          <a:extLst>
            <a:ext uri="{FF2B5EF4-FFF2-40B4-BE49-F238E27FC236}">
              <a16:creationId xmlns:a16="http://schemas.microsoft.com/office/drawing/2014/main" id="{8654CFFA-B304-4B7C-BF73-A80D63D9ABAC}"/>
            </a:ext>
          </a:extLst>
        </xdr:cNvPr>
        <xdr:cNvSpPr/>
      </xdr:nvSpPr>
      <xdr:spPr>
        <a:xfrm>
          <a:off x="4131310" y="1041853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119017</xdr:rowOff>
    </xdr:from>
    <xdr:to>
      <xdr:col>20</xdr:col>
      <xdr:colOff>38100</xdr:colOff>
      <xdr:row>61</xdr:row>
      <xdr:rowOff>49167</xdr:rowOff>
    </xdr:to>
    <xdr:sp macro="" textlink="">
      <xdr:nvSpPr>
        <xdr:cNvPr id="174" name="フローチャート: 判断 173">
          <a:extLst>
            <a:ext uri="{FF2B5EF4-FFF2-40B4-BE49-F238E27FC236}">
              <a16:creationId xmlns:a16="http://schemas.microsoft.com/office/drawing/2014/main" id="{6C7A7198-B124-4B9F-ABCF-9C1F63115EC8}"/>
            </a:ext>
          </a:extLst>
        </xdr:cNvPr>
        <xdr:cNvSpPr/>
      </xdr:nvSpPr>
      <xdr:spPr>
        <a:xfrm>
          <a:off x="3388360" y="1040792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102688</xdr:rowOff>
    </xdr:from>
    <xdr:to>
      <xdr:col>15</xdr:col>
      <xdr:colOff>101600</xdr:colOff>
      <xdr:row>61</xdr:row>
      <xdr:rowOff>32838</xdr:rowOff>
    </xdr:to>
    <xdr:sp macro="" textlink="">
      <xdr:nvSpPr>
        <xdr:cNvPr id="175" name="フローチャート: 判断 174">
          <a:extLst>
            <a:ext uri="{FF2B5EF4-FFF2-40B4-BE49-F238E27FC236}">
              <a16:creationId xmlns:a16="http://schemas.microsoft.com/office/drawing/2014/main" id="{708B8126-5A75-4E95-9360-D6CAF90D8403}"/>
            </a:ext>
          </a:extLst>
        </xdr:cNvPr>
        <xdr:cNvSpPr/>
      </xdr:nvSpPr>
      <xdr:spPr>
        <a:xfrm>
          <a:off x="2571750" y="1038587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99423</xdr:rowOff>
    </xdr:from>
    <xdr:to>
      <xdr:col>10</xdr:col>
      <xdr:colOff>165100</xdr:colOff>
      <xdr:row>61</xdr:row>
      <xdr:rowOff>29573</xdr:rowOff>
    </xdr:to>
    <xdr:sp macro="" textlink="">
      <xdr:nvSpPr>
        <xdr:cNvPr id="176" name="フローチャート: 判断 175">
          <a:extLst>
            <a:ext uri="{FF2B5EF4-FFF2-40B4-BE49-F238E27FC236}">
              <a16:creationId xmlns:a16="http://schemas.microsoft.com/office/drawing/2014/main" id="{3374AF26-CFBC-4983-A4F3-E1C59D0729B8}"/>
            </a:ext>
          </a:extLst>
        </xdr:cNvPr>
        <xdr:cNvSpPr/>
      </xdr:nvSpPr>
      <xdr:spPr>
        <a:xfrm>
          <a:off x="1774190" y="1038261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77" name="フローチャート: 判断 176">
          <a:extLst>
            <a:ext uri="{FF2B5EF4-FFF2-40B4-BE49-F238E27FC236}">
              <a16:creationId xmlns:a16="http://schemas.microsoft.com/office/drawing/2014/main" id="{BED7F473-B15D-43B7-9E50-B066EC9BB36D}"/>
            </a:ext>
          </a:extLst>
        </xdr:cNvPr>
        <xdr:cNvSpPr/>
      </xdr:nvSpPr>
      <xdr:spPr>
        <a:xfrm>
          <a:off x="988060" y="103978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8" name="テキスト ボックス 177">
          <a:extLst>
            <a:ext uri="{FF2B5EF4-FFF2-40B4-BE49-F238E27FC236}">
              <a16:creationId xmlns:a16="http://schemas.microsoft.com/office/drawing/2014/main" id="{D5246307-3FB7-4869-8270-D181DFFB7545}"/>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037FE8EC-D5F2-45CD-8126-2B360FDE81A5}"/>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F2C2C8C9-B0C8-4C00-BED6-DC3DE21FA17F}"/>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44FD0E94-93FD-4477-BFF9-6439BED51AB2}"/>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AFD978A0-0FF8-419F-AF31-9839597B2C33}"/>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78196</xdr:rowOff>
    </xdr:from>
    <xdr:to>
      <xdr:col>20</xdr:col>
      <xdr:colOff>38100</xdr:colOff>
      <xdr:row>63</xdr:row>
      <xdr:rowOff>8346</xdr:rowOff>
    </xdr:to>
    <xdr:sp macro="" textlink="">
      <xdr:nvSpPr>
        <xdr:cNvPr id="183" name="楕円 182">
          <a:extLst>
            <a:ext uri="{FF2B5EF4-FFF2-40B4-BE49-F238E27FC236}">
              <a16:creationId xmlns:a16="http://schemas.microsoft.com/office/drawing/2014/main" id="{DB1C4431-3872-4227-A490-550D323A186D}"/>
            </a:ext>
          </a:extLst>
        </xdr:cNvPr>
        <xdr:cNvSpPr/>
      </xdr:nvSpPr>
      <xdr:spPr>
        <a:xfrm>
          <a:off x="3388360" y="1070809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62</xdr:row>
      <xdr:rowOff>60234</xdr:rowOff>
    </xdr:from>
    <xdr:to>
      <xdr:col>15</xdr:col>
      <xdr:colOff>101600</xdr:colOff>
      <xdr:row>62</xdr:row>
      <xdr:rowOff>161834</xdr:rowOff>
    </xdr:to>
    <xdr:sp macro="" textlink="">
      <xdr:nvSpPr>
        <xdr:cNvPr id="184" name="楕円 183">
          <a:extLst>
            <a:ext uri="{FF2B5EF4-FFF2-40B4-BE49-F238E27FC236}">
              <a16:creationId xmlns:a16="http://schemas.microsoft.com/office/drawing/2014/main" id="{814C38E6-FA6A-40BF-BC6A-215C474C558E}"/>
            </a:ext>
          </a:extLst>
        </xdr:cNvPr>
        <xdr:cNvSpPr/>
      </xdr:nvSpPr>
      <xdr:spPr>
        <a:xfrm>
          <a:off x="2571750" y="10686324"/>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111034</xdr:rowOff>
    </xdr:from>
    <xdr:to>
      <xdr:col>19</xdr:col>
      <xdr:colOff>177800</xdr:colOff>
      <xdr:row>62</xdr:row>
      <xdr:rowOff>128996</xdr:rowOff>
    </xdr:to>
    <xdr:cxnSp macro="">
      <xdr:nvCxnSpPr>
        <xdr:cNvPr id="185" name="直線コネクタ 184">
          <a:extLst>
            <a:ext uri="{FF2B5EF4-FFF2-40B4-BE49-F238E27FC236}">
              <a16:creationId xmlns:a16="http://schemas.microsoft.com/office/drawing/2014/main" id="{4AF52F2D-7497-429E-B007-93F3E1E55A51}"/>
            </a:ext>
          </a:extLst>
        </xdr:cNvPr>
        <xdr:cNvCxnSpPr/>
      </xdr:nvCxnSpPr>
      <xdr:spPr>
        <a:xfrm>
          <a:off x="2626360" y="10740934"/>
          <a:ext cx="80518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42273</xdr:rowOff>
    </xdr:from>
    <xdr:to>
      <xdr:col>10</xdr:col>
      <xdr:colOff>165100</xdr:colOff>
      <xdr:row>62</xdr:row>
      <xdr:rowOff>143873</xdr:rowOff>
    </xdr:to>
    <xdr:sp macro="" textlink="">
      <xdr:nvSpPr>
        <xdr:cNvPr id="186" name="楕円 185">
          <a:extLst>
            <a:ext uri="{FF2B5EF4-FFF2-40B4-BE49-F238E27FC236}">
              <a16:creationId xmlns:a16="http://schemas.microsoft.com/office/drawing/2014/main" id="{1933D574-2210-4B3C-93E3-EE198E194DD2}"/>
            </a:ext>
          </a:extLst>
        </xdr:cNvPr>
        <xdr:cNvSpPr/>
      </xdr:nvSpPr>
      <xdr:spPr>
        <a:xfrm>
          <a:off x="1774190" y="10674078"/>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93073</xdr:rowOff>
    </xdr:from>
    <xdr:to>
      <xdr:col>15</xdr:col>
      <xdr:colOff>50800</xdr:colOff>
      <xdr:row>62</xdr:row>
      <xdr:rowOff>111034</xdr:rowOff>
    </xdr:to>
    <xdr:cxnSp macro="">
      <xdr:nvCxnSpPr>
        <xdr:cNvPr id="187" name="直線コネクタ 186">
          <a:extLst>
            <a:ext uri="{FF2B5EF4-FFF2-40B4-BE49-F238E27FC236}">
              <a16:creationId xmlns:a16="http://schemas.microsoft.com/office/drawing/2014/main" id="{BFBC7737-29B9-4556-82AC-A53C1E30919A}"/>
            </a:ext>
          </a:extLst>
        </xdr:cNvPr>
        <xdr:cNvCxnSpPr/>
      </xdr:nvCxnSpPr>
      <xdr:spPr>
        <a:xfrm>
          <a:off x="1828800" y="10726783"/>
          <a:ext cx="797560" cy="14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66766</xdr:rowOff>
    </xdr:from>
    <xdr:to>
      <xdr:col>6</xdr:col>
      <xdr:colOff>38100</xdr:colOff>
      <xdr:row>62</xdr:row>
      <xdr:rowOff>168366</xdr:rowOff>
    </xdr:to>
    <xdr:sp macro="" textlink="">
      <xdr:nvSpPr>
        <xdr:cNvPr id="188" name="楕円 187">
          <a:extLst>
            <a:ext uri="{FF2B5EF4-FFF2-40B4-BE49-F238E27FC236}">
              <a16:creationId xmlns:a16="http://schemas.microsoft.com/office/drawing/2014/main" id="{F456C39E-5476-4B79-9E48-8C8DEAE318A7}"/>
            </a:ext>
          </a:extLst>
        </xdr:cNvPr>
        <xdr:cNvSpPr/>
      </xdr:nvSpPr>
      <xdr:spPr>
        <a:xfrm>
          <a:off x="988060" y="10694761"/>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93073</xdr:rowOff>
    </xdr:from>
    <xdr:to>
      <xdr:col>10</xdr:col>
      <xdr:colOff>114300</xdr:colOff>
      <xdr:row>62</xdr:row>
      <xdr:rowOff>117566</xdr:rowOff>
    </xdr:to>
    <xdr:cxnSp macro="">
      <xdr:nvCxnSpPr>
        <xdr:cNvPr id="189" name="直線コネクタ 188">
          <a:extLst>
            <a:ext uri="{FF2B5EF4-FFF2-40B4-BE49-F238E27FC236}">
              <a16:creationId xmlns:a16="http://schemas.microsoft.com/office/drawing/2014/main" id="{F5B2CEDB-55A2-4154-9EBB-060199242327}"/>
            </a:ext>
          </a:extLst>
        </xdr:cNvPr>
        <xdr:cNvCxnSpPr/>
      </xdr:nvCxnSpPr>
      <xdr:spPr>
        <a:xfrm flipV="1">
          <a:off x="1031240" y="10726783"/>
          <a:ext cx="79756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65694</xdr:rowOff>
    </xdr:from>
    <xdr:ext cx="405111" cy="259045"/>
    <xdr:sp macro="" textlink="">
      <xdr:nvSpPr>
        <xdr:cNvPr id="190" name="n_1aveValue【橋りょう・トンネル】&#10;有形固定資産減価償却率">
          <a:extLst>
            <a:ext uri="{FF2B5EF4-FFF2-40B4-BE49-F238E27FC236}">
              <a16:creationId xmlns:a16="http://schemas.microsoft.com/office/drawing/2014/main" id="{B7C809BE-CD68-4ED4-B197-65D0F6CD793A}"/>
            </a:ext>
          </a:extLst>
        </xdr:cNvPr>
        <xdr:cNvSpPr txBox="1"/>
      </xdr:nvSpPr>
      <xdr:spPr>
        <a:xfrm>
          <a:off x="3239144" y="10179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49365</xdr:rowOff>
    </xdr:from>
    <xdr:ext cx="405111" cy="259045"/>
    <xdr:sp macro="" textlink="">
      <xdr:nvSpPr>
        <xdr:cNvPr id="191" name="n_2aveValue【橋りょう・トンネル】&#10;有形固定資産減価償却率">
          <a:extLst>
            <a:ext uri="{FF2B5EF4-FFF2-40B4-BE49-F238E27FC236}">
              <a16:creationId xmlns:a16="http://schemas.microsoft.com/office/drawing/2014/main" id="{F18577DD-6A33-4BB8-97C3-7B5665CFF558}"/>
            </a:ext>
          </a:extLst>
        </xdr:cNvPr>
        <xdr:cNvSpPr txBox="1"/>
      </xdr:nvSpPr>
      <xdr:spPr>
        <a:xfrm>
          <a:off x="2439044" y="10166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46100</xdr:rowOff>
    </xdr:from>
    <xdr:ext cx="405111" cy="259045"/>
    <xdr:sp macro="" textlink="">
      <xdr:nvSpPr>
        <xdr:cNvPr id="192" name="n_3aveValue【橋りょう・トンネル】&#10;有形固定資産減価償却率">
          <a:extLst>
            <a:ext uri="{FF2B5EF4-FFF2-40B4-BE49-F238E27FC236}">
              <a16:creationId xmlns:a16="http://schemas.microsoft.com/office/drawing/2014/main" id="{D63EEC58-0175-46F7-8A66-87F8CC0BC99F}"/>
            </a:ext>
          </a:extLst>
        </xdr:cNvPr>
        <xdr:cNvSpPr txBox="1"/>
      </xdr:nvSpPr>
      <xdr:spPr>
        <a:xfrm>
          <a:off x="1641484" y="10163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57530</xdr:rowOff>
    </xdr:from>
    <xdr:ext cx="405111" cy="259045"/>
    <xdr:sp macro="" textlink="">
      <xdr:nvSpPr>
        <xdr:cNvPr id="193" name="n_4aveValue【橋りょう・トンネル】&#10;有形固定資産減価償却率">
          <a:extLst>
            <a:ext uri="{FF2B5EF4-FFF2-40B4-BE49-F238E27FC236}">
              <a16:creationId xmlns:a16="http://schemas.microsoft.com/office/drawing/2014/main" id="{B4C31930-95CE-4C5F-B52F-1DF1AA0FB446}"/>
            </a:ext>
          </a:extLst>
        </xdr:cNvPr>
        <xdr:cNvSpPr txBox="1"/>
      </xdr:nvSpPr>
      <xdr:spPr>
        <a:xfrm>
          <a:off x="855354" y="10169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170923</xdr:rowOff>
    </xdr:from>
    <xdr:ext cx="405111" cy="259045"/>
    <xdr:sp macro="" textlink="">
      <xdr:nvSpPr>
        <xdr:cNvPr id="194" name="n_1mainValue【橋りょう・トンネル】&#10;有形固定資産減価償却率">
          <a:extLst>
            <a:ext uri="{FF2B5EF4-FFF2-40B4-BE49-F238E27FC236}">
              <a16:creationId xmlns:a16="http://schemas.microsoft.com/office/drawing/2014/main" id="{51740782-6E86-40CD-9336-7D268ADDC052}"/>
            </a:ext>
          </a:extLst>
        </xdr:cNvPr>
        <xdr:cNvSpPr txBox="1"/>
      </xdr:nvSpPr>
      <xdr:spPr>
        <a:xfrm>
          <a:off x="3239144" y="10804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152961</xdr:rowOff>
    </xdr:from>
    <xdr:ext cx="405111" cy="259045"/>
    <xdr:sp macro="" textlink="">
      <xdr:nvSpPr>
        <xdr:cNvPr id="195" name="n_2mainValue【橋りょう・トンネル】&#10;有形固定資産減価償却率">
          <a:extLst>
            <a:ext uri="{FF2B5EF4-FFF2-40B4-BE49-F238E27FC236}">
              <a16:creationId xmlns:a16="http://schemas.microsoft.com/office/drawing/2014/main" id="{66804A46-2E9C-4A28-BE2B-150ED9BC36A9}"/>
            </a:ext>
          </a:extLst>
        </xdr:cNvPr>
        <xdr:cNvSpPr txBox="1"/>
      </xdr:nvSpPr>
      <xdr:spPr>
        <a:xfrm>
          <a:off x="2439044" y="10782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135000</xdr:rowOff>
    </xdr:from>
    <xdr:ext cx="405111" cy="259045"/>
    <xdr:sp macro="" textlink="">
      <xdr:nvSpPr>
        <xdr:cNvPr id="196" name="n_3mainValue【橋りょう・トンネル】&#10;有形固定資産減価償却率">
          <a:extLst>
            <a:ext uri="{FF2B5EF4-FFF2-40B4-BE49-F238E27FC236}">
              <a16:creationId xmlns:a16="http://schemas.microsoft.com/office/drawing/2014/main" id="{64F126E3-228A-4EA0-AA83-E237A24F5C0A}"/>
            </a:ext>
          </a:extLst>
        </xdr:cNvPr>
        <xdr:cNvSpPr txBox="1"/>
      </xdr:nvSpPr>
      <xdr:spPr>
        <a:xfrm>
          <a:off x="1641484" y="10761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159493</xdr:rowOff>
    </xdr:from>
    <xdr:ext cx="405111" cy="259045"/>
    <xdr:sp macro="" textlink="">
      <xdr:nvSpPr>
        <xdr:cNvPr id="197" name="n_4mainValue【橋りょう・トンネル】&#10;有形固定資産減価償却率">
          <a:extLst>
            <a:ext uri="{FF2B5EF4-FFF2-40B4-BE49-F238E27FC236}">
              <a16:creationId xmlns:a16="http://schemas.microsoft.com/office/drawing/2014/main" id="{B49396FE-202D-464F-8782-1631118C8B4F}"/>
            </a:ext>
          </a:extLst>
        </xdr:cNvPr>
        <xdr:cNvSpPr txBox="1"/>
      </xdr:nvSpPr>
      <xdr:spPr>
        <a:xfrm>
          <a:off x="855354" y="107912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8" name="正方形/長方形 197">
          <a:extLst>
            <a:ext uri="{FF2B5EF4-FFF2-40B4-BE49-F238E27FC236}">
              <a16:creationId xmlns:a16="http://schemas.microsoft.com/office/drawing/2014/main" id="{AE2C74FB-6D1A-40C0-8D3E-645968B6D64D}"/>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9" name="正方形/長方形 198">
          <a:extLst>
            <a:ext uri="{FF2B5EF4-FFF2-40B4-BE49-F238E27FC236}">
              <a16:creationId xmlns:a16="http://schemas.microsoft.com/office/drawing/2014/main" id="{7E870C6E-BEB3-4781-A543-C91DE32E51A2}"/>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0" name="正方形/長方形 199">
          <a:extLst>
            <a:ext uri="{FF2B5EF4-FFF2-40B4-BE49-F238E27FC236}">
              <a16:creationId xmlns:a16="http://schemas.microsoft.com/office/drawing/2014/main" id="{B507BFFF-69EA-4863-88DC-A54BF035A25F}"/>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1" name="正方形/長方形 200">
          <a:extLst>
            <a:ext uri="{FF2B5EF4-FFF2-40B4-BE49-F238E27FC236}">
              <a16:creationId xmlns:a16="http://schemas.microsoft.com/office/drawing/2014/main" id="{43488251-2F2D-4CCB-965D-0D25218C30CD}"/>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2" name="正方形/長方形 201">
          <a:extLst>
            <a:ext uri="{FF2B5EF4-FFF2-40B4-BE49-F238E27FC236}">
              <a16:creationId xmlns:a16="http://schemas.microsoft.com/office/drawing/2014/main" id="{23E52E9C-9C8E-4F56-B9AA-732F8ABE19BF}"/>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3" name="正方形/長方形 202">
          <a:extLst>
            <a:ext uri="{FF2B5EF4-FFF2-40B4-BE49-F238E27FC236}">
              <a16:creationId xmlns:a16="http://schemas.microsoft.com/office/drawing/2014/main" id="{8E152CAF-4393-4FB3-A1F0-9680CFFA33EF}"/>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4" name="正方形/長方形 203">
          <a:extLst>
            <a:ext uri="{FF2B5EF4-FFF2-40B4-BE49-F238E27FC236}">
              <a16:creationId xmlns:a16="http://schemas.microsoft.com/office/drawing/2014/main" id="{C23096BF-59FE-47F4-AEF7-A14DD8EF66E7}"/>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5" name="正方形/長方形 204">
          <a:extLst>
            <a:ext uri="{FF2B5EF4-FFF2-40B4-BE49-F238E27FC236}">
              <a16:creationId xmlns:a16="http://schemas.microsoft.com/office/drawing/2014/main" id="{EBD088F8-4832-4EB3-AB9E-A3A5F05BE0FB}"/>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6" name="テキスト ボックス 205">
          <a:extLst>
            <a:ext uri="{FF2B5EF4-FFF2-40B4-BE49-F238E27FC236}">
              <a16:creationId xmlns:a16="http://schemas.microsoft.com/office/drawing/2014/main" id="{AAA5852B-558B-4B5A-8B71-4CF22884089D}"/>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7" name="直線コネクタ 206">
          <a:extLst>
            <a:ext uri="{FF2B5EF4-FFF2-40B4-BE49-F238E27FC236}">
              <a16:creationId xmlns:a16="http://schemas.microsoft.com/office/drawing/2014/main" id="{FAF65216-DFB9-409B-96F7-08EA3E431F3B}"/>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08" name="直線コネクタ 207">
          <a:extLst>
            <a:ext uri="{FF2B5EF4-FFF2-40B4-BE49-F238E27FC236}">
              <a16:creationId xmlns:a16="http://schemas.microsoft.com/office/drawing/2014/main" id="{3F8CB716-1678-47D8-9EAD-7A728A5A685A}"/>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09" name="テキスト ボックス 208">
          <a:extLst>
            <a:ext uri="{FF2B5EF4-FFF2-40B4-BE49-F238E27FC236}">
              <a16:creationId xmlns:a16="http://schemas.microsoft.com/office/drawing/2014/main" id="{F48D0C0B-3A42-4FF6-95EC-FE70476E2D2B}"/>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0" name="直線コネクタ 209">
          <a:extLst>
            <a:ext uri="{FF2B5EF4-FFF2-40B4-BE49-F238E27FC236}">
              <a16:creationId xmlns:a16="http://schemas.microsoft.com/office/drawing/2014/main" id="{1B9197E4-7A4D-4168-B326-3ECF47FD1CB6}"/>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1" name="テキスト ボックス 210">
          <a:extLst>
            <a:ext uri="{FF2B5EF4-FFF2-40B4-BE49-F238E27FC236}">
              <a16:creationId xmlns:a16="http://schemas.microsoft.com/office/drawing/2014/main" id="{490F9AFD-B15F-45E4-B2A0-7BF97F7F63F6}"/>
            </a:ext>
          </a:extLst>
        </xdr:cNvPr>
        <xdr:cNvSpPr txBox="1"/>
      </xdr:nvSpPr>
      <xdr:spPr>
        <a:xfrm>
          <a:off x="5331688" y="105238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2" name="直線コネクタ 211">
          <a:extLst>
            <a:ext uri="{FF2B5EF4-FFF2-40B4-BE49-F238E27FC236}">
              <a16:creationId xmlns:a16="http://schemas.microsoft.com/office/drawing/2014/main" id="{BE0AC92C-F0C6-4BDB-930F-F158E66D225B}"/>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3" name="テキスト ボックス 212">
          <a:extLst>
            <a:ext uri="{FF2B5EF4-FFF2-40B4-BE49-F238E27FC236}">
              <a16:creationId xmlns:a16="http://schemas.microsoft.com/office/drawing/2014/main" id="{CADE1844-C9EC-4AB2-8F20-C83B4D8DDCD1}"/>
            </a:ext>
          </a:extLst>
        </xdr:cNvPr>
        <xdr:cNvSpPr txBox="1"/>
      </xdr:nvSpPr>
      <xdr:spPr>
        <a:xfrm>
          <a:off x="5331688" y="101428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4" name="直線コネクタ 213">
          <a:extLst>
            <a:ext uri="{FF2B5EF4-FFF2-40B4-BE49-F238E27FC236}">
              <a16:creationId xmlns:a16="http://schemas.microsoft.com/office/drawing/2014/main" id="{2AF6FA46-05F4-4BF9-9D41-0C55BEC79002}"/>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15" name="テキスト ボックス 214">
          <a:extLst>
            <a:ext uri="{FF2B5EF4-FFF2-40B4-BE49-F238E27FC236}">
              <a16:creationId xmlns:a16="http://schemas.microsoft.com/office/drawing/2014/main" id="{4E6B11F6-406E-44E8-9EB0-1F0FF892C82E}"/>
            </a:ext>
          </a:extLst>
        </xdr:cNvPr>
        <xdr:cNvSpPr txBox="1"/>
      </xdr:nvSpPr>
      <xdr:spPr>
        <a:xfrm>
          <a:off x="5331688" y="9765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16" name="直線コネクタ 215">
          <a:extLst>
            <a:ext uri="{FF2B5EF4-FFF2-40B4-BE49-F238E27FC236}">
              <a16:creationId xmlns:a16="http://schemas.microsoft.com/office/drawing/2014/main" id="{1A8EF273-9ED1-4BF3-A214-0A0EDD549466}"/>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17" name="テキスト ボックス 216">
          <a:extLst>
            <a:ext uri="{FF2B5EF4-FFF2-40B4-BE49-F238E27FC236}">
              <a16:creationId xmlns:a16="http://schemas.microsoft.com/office/drawing/2014/main" id="{373019E4-4874-4FC2-A270-11DBBCC965DC}"/>
            </a:ext>
          </a:extLst>
        </xdr:cNvPr>
        <xdr:cNvSpPr txBox="1"/>
      </xdr:nvSpPr>
      <xdr:spPr>
        <a:xfrm>
          <a:off x="5331688" y="9384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8" name="直線コネクタ 217">
          <a:extLst>
            <a:ext uri="{FF2B5EF4-FFF2-40B4-BE49-F238E27FC236}">
              <a16:creationId xmlns:a16="http://schemas.microsoft.com/office/drawing/2014/main" id="{6DE59EBC-B822-4B87-B753-BBC1691F7A04}"/>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19" name="テキスト ボックス 218">
          <a:extLst>
            <a:ext uri="{FF2B5EF4-FFF2-40B4-BE49-F238E27FC236}">
              <a16:creationId xmlns:a16="http://schemas.microsoft.com/office/drawing/2014/main" id="{AF379A69-1DE9-4C8C-BF21-719EE748BB05}"/>
            </a:ext>
          </a:extLst>
        </xdr:cNvPr>
        <xdr:cNvSpPr txBox="1"/>
      </xdr:nvSpPr>
      <xdr:spPr>
        <a:xfrm>
          <a:off x="5331688" y="900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0" name="【橋りょう・トンネル】&#10;一人当たり有形固定資産（償却資産）額グラフ枠">
          <a:extLst>
            <a:ext uri="{FF2B5EF4-FFF2-40B4-BE49-F238E27FC236}">
              <a16:creationId xmlns:a16="http://schemas.microsoft.com/office/drawing/2014/main" id="{5FF59FF8-8959-402A-9447-E6F38103E9B1}"/>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117549</xdr:rowOff>
    </xdr:from>
    <xdr:to>
      <xdr:col>54</xdr:col>
      <xdr:colOff>189865</xdr:colOff>
      <xdr:row>64</xdr:row>
      <xdr:rowOff>66663</xdr:rowOff>
    </xdr:to>
    <xdr:cxnSp macro="">
      <xdr:nvCxnSpPr>
        <xdr:cNvPr id="221" name="直線コネクタ 220">
          <a:extLst>
            <a:ext uri="{FF2B5EF4-FFF2-40B4-BE49-F238E27FC236}">
              <a16:creationId xmlns:a16="http://schemas.microsoft.com/office/drawing/2014/main" id="{33DDA988-BADA-4956-9685-9D168070DFBA}"/>
            </a:ext>
          </a:extLst>
        </xdr:cNvPr>
        <xdr:cNvCxnSpPr/>
      </xdr:nvCxnSpPr>
      <xdr:spPr>
        <a:xfrm flipV="1">
          <a:off x="9429115" y="9718749"/>
          <a:ext cx="0" cy="1318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70490</xdr:rowOff>
    </xdr:from>
    <xdr:ext cx="534377" cy="259045"/>
    <xdr:sp macro="" textlink="">
      <xdr:nvSpPr>
        <xdr:cNvPr id="222" name="【橋りょう・トンネル】&#10;一人当たり有形固定資産（償却資産）額最小値テキスト">
          <a:extLst>
            <a:ext uri="{FF2B5EF4-FFF2-40B4-BE49-F238E27FC236}">
              <a16:creationId xmlns:a16="http://schemas.microsoft.com/office/drawing/2014/main" id="{45A20702-2EC6-4EF5-A862-2976F6013A4D}"/>
            </a:ext>
          </a:extLst>
        </xdr:cNvPr>
        <xdr:cNvSpPr txBox="1"/>
      </xdr:nvSpPr>
      <xdr:spPr>
        <a:xfrm>
          <a:off x="9467850" y="11041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66663</xdr:rowOff>
    </xdr:from>
    <xdr:to>
      <xdr:col>55</xdr:col>
      <xdr:colOff>88900</xdr:colOff>
      <xdr:row>64</xdr:row>
      <xdr:rowOff>66663</xdr:rowOff>
    </xdr:to>
    <xdr:cxnSp macro="">
      <xdr:nvCxnSpPr>
        <xdr:cNvPr id="223" name="直線コネクタ 222">
          <a:extLst>
            <a:ext uri="{FF2B5EF4-FFF2-40B4-BE49-F238E27FC236}">
              <a16:creationId xmlns:a16="http://schemas.microsoft.com/office/drawing/2014/main" id="{07218622-0FAC-4955-9C89-76FFD8148861}"/>
            </a:ext>
          </a:extLst>
        </xdr:cNvPr>
        <xdr:cNvCxnSpPr/>
      </xdr:nvCxnSpPr>
      <xdr:spPr>
        <a:xfrm>
          <a:off x="9356090" y="1103755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64226</xdr:rowOff>
    </xdr:from>
    <xdr:ext cx="690189" cy="259045"/>
    <xdr:sp macro="" textlink="">
      <xdr:nvSpPr>
        <xdr:cNvPr id="224" name="【橋りょう・トンネル】&#10;一人当たり有形固定資産（償却資産）額最大値テキスト">
          <a:extLst>
            <a:ext uri="{FF2B5EF4-FFF2-40B4-BE49-F238E27FC236}">
              <a16:creationId xmlns:a16="http://schemas.microsoft.com/office/drawing/2014/main" id="{9D84A9E0-2B6E-43DD-98C2-3D5F6FC5C30B}"/>
            </a:ext>
          </a:extLst>
        </xdr:cNvPr>
        <xdr:cNvSpPr txBox="1"/>
      </xdr:nvSpPr>
      <xdr:spPr>
        <a:xfrm>
          <a:off x="9467850" y="94901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117549</xdr:rowOff>
    </xdr:from>
    <xdr:to>
      <xdr:col>55</xdr:col>
      <xdr:colOff>88900</xdr:colOff>
      <xdr:row>56</xdr:row>
      <xdr:rowOff>117549</xdr:rowOff>
    </xdr:to>
    <xdr:cxnSp macro="">
      <xdr:nvCxnSpPr>
        <xdr:cNvPr id="225" name="直線コネクタ 224">
          <a:extLst>
            <a:ext uri="{FF2B5EF4-FFF2-40B4-BE49-F238E27FC236}">
              <a16:creationId xmlns:a16="http://schemas.microsoft.com/office/drawing/2014/main" id="{9AB08A78-57ED-4C87-BA5E-16A428082695}"/>
            </a:ext>
          </a:extLst>
        </xdr:cNvPr>
        <xdr:cNvCxnSpPr/>
      </xdr:nvCxnSpPr>
      <xdr:spPr>
        <a:xfrm>
          <a:off x="9356090" y="971874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4506</xdr:rowOff>
    </xdr:from>
    <xdr:ext cx="599010" cy="259045"/>
    <xdr:sp macro="" textlink="">
      <xdr:nvSpPr>
        <xdr:cNvPr id="226" name="【橋りょう・トンネル】&#10;一人当たり有形固定資産（償却資産）額平均値テキスト">
          <a:extLst>
            <a:ext uri="{FF2B5EF4-FFF2-40B4-BE49-F238E27FC236}">
              <a16:creationId xmlns:a16="http://schemas.microsoft.com/office/drawing/2014/main" id="{8F782BE5-3EA8-4EA3-ADC1-20B9AB4FFB14}"/>
            </a:ext>
          </a:extLst>
        </xdr:cNvPr>
        <xdr:cNvSpPr txBox="1"/>
      </xdr:nvSpPr>
      <xdr:spPr>
        <a:xfrm>
          <a:off x="9467850" y="106363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26079</xdr:rowOff>
    </xdr:from>
    <xdr:to>
      <xdr:col>55</xdr:col>
      <xdr:colOff>50800</xdr:colOff>
      <xdr:row>62</xdr:row>
      <xdr:rowOff>127679</xdr:rowOff>
    </xdr:to>
    <xdr:sp macro="" textlink="">
      <xdr:nvSpPr>
        <xdr:cNvPr id="227" name="フローチャート: 判断 226">
          <a:extLst>
            <a:ext uri="{FF2B5EF4-FFF2-40B4-BE49-F238E27FC236}">
              <a16:creationId xmlns:a16="http://schemas.microsoft.com/office/drawing/2014/main" id="{C5963FD9-4D62-44E0-A1DB-BD9A56A9F436}"/>
            </a:ext>
          </a:extLst>
        </xdr:cNvPr>
        <xdr:cNvSpPr/>
      </xdr:nvSpPr>
      <xdr:spPr>
        <a:xfrm>
          <a:off x="9394190" y="10652169"/>
          <a:ext cx="9017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37361</xdr:rowOff>
    </xdr:from>
    <xdr:to>
      <xdr:col>50</xdr:col>
      <xdr:colOff>165100</xdr:colOff>
      <xdr:row>62</xdr:row>
      <xdr:rowOff>138961</xdr:rowOff>
    </xdr:to>
    <xdr:sp macro="" textlink="">
      <xdr:nvSpPr>
        <xdr:cNvPr id="228" name="フローチャート: 判断 227">
          <a:extLst>
            <a:ext uri="{FF2B5EF4-FFF2-40B4-BE49-F238E27FC236}">
              <a16:creationId xmlns:a16="http://schemas.microsoft.com/office/drawing/2014/main" id="{53977949-9078-4F71-8A76-CDE75087C493}"/>
            </a:ext>
          </a:extLst>
        </xdr:cNvPr>
        <xdr:cNvSpPr/>
      </xdr:nvSpPr>
      <xdr:spPr>
        <a:xfrm>
          <a:off x="8632190" y="10667261"/>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49059</xdr:rowOff>
    </xdr:from>
    <xdr:to>
      <xdr:col>46</xdr:col>
      <xdr:colOff>38100</xdr:colOff>
      <xdr:row>62</xdr:row>
      <xdr:rowOff>150659</xdr:rowOff>
    </xdr:to>
    <xdr:sp macro="" textlink="">
      <xdr:nvSpPr>
        <xdr:cNvPr id="229" name="フローチャート: 判断 228">
          <a:extLst>
            <a:ext uri="{FF2B5EF4-FFF2-40B4-BE49-F238E27FC236}">
              <a16:creationId xmlns:a16="http://schemas.microsoft.com/office/drawing/2014/main" id="{DBA99CAF-A364-47A0-B4ED-9B68494D7F0E}"/>
            </a:ext>
          </a:extLst>
        </xdr:cNvPr>
        <xdr:cNvSpPr/>
      </xdr:nvSpPr>
      <xdr:spPr>
        <a:xfrm>
          <a:off x="7846060" y="10680864"/>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60385</xdr:rowOff>
    </xdr:from>
    <xdr:to>
      <xdr:col>41</xdr:col>
      <xdr:colOff>101600</xdr:colOff>
      <xdr:row>62</xdr:row>
      <xdr:rowOff>161985</xdr:rowOff>
    </xdr:to>
    <xdr:sp macro="" textlink="">
      <xdr:nvSpPr>
        <xdr:cNvPr id="230" name="フローチャート: 判断 229">
          <a:extLst>
            <a:ext uri="{FF2B5EF4-FFF2-40B4-BE49-F238E27FC236}">
              <a16:creationId xmlns:a16="http://schemas.microsoft.com/office/drawing/2014/main" id="{5C5A1579-860B-4114-B4A9-6B785B4FBD54}"/>
            </a:ext>
          </a:extLst>
        </xdr:cNvPr>
        <xdr:cNvSpPr/>
      </xdr:nvSpPr>
      <xdr:spPr>
        <a:xfrm>
          <a:off x="7029450" y="1068647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49166</xdr:rowOff>
    </xdr:from>
    <xdr:to>
      <xdr:col>36</xdr:col>
      <xdr:colOff>165100</xdr:colOff>
      <xdr:row>62</xdr:row>
      <xdr:rowOff>150766</xdr:rowOff>
    </xdr:to>
    <xdr:sp macro="" textlink="">
      <xdr:nvSpPr>
        <xdr:cNvPr id="231" name="フローチャート: 判断 230">
          <a:extLst>
            <a:ext uri="{FF2B5EF4-FFF2-40B4-BE49-F238E27FC236}">
              <a16:creationId xmlns:a16="http://schemas.microsoft.com/office/drawing/2014/main" id="{E2AB05F7-3D8B-4FD9-966A-59060E96C85E}"/>
            </a:ext>
          </a:extLst>
        </xdr:cNvPr>
        <xdr:cNvSpPr/>
      </xdr:nvSpPr>
      <xdr:spPr>
        <a:xfrm>
          <a:off x="6231890" y="10680971"/>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2" name="テキスト ボックス 231">
          <a:extLst>
            <a:ext uri="{FF2B5EF4-FFF2-40B4-BE49-F238E27FC236}">
              <a16:creationId xmlns:a16="http://schemas.microsoft.com/office/drawing/2014/main" id="{8B41CB4C-F056-43D3-9065-FBE079023AB4}"/>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3" name="テキスト ボックス 232">
          <a:extLst>
            <a:ext uri="{FF2B5EF4-FFF2-40B4-BE49-F238E27FC236}">
              <a16:creationId xmlns:a16="http://schemas.microsoft.com/office/drawing/2014/main" id="{1F63E01C-914D-419F-9792-3895C84A70F0}"/>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4" name="テキスト ボックス 233">
          <a:extLst>
            <a:ext uri="{FF2B5EF4-FFF2-40B4-BE49-F238E27FC236}">
              <a16:creationId xmlns:a16="http://schemas.microsoft.com/office/drawing/2014/main" id="{3948B59D-3981-4E0B-86B2-A22AB19FFA21}"/>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D4C1A862-8D2B-4F84-8674-B4DF39262FE2}"/>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A7466B41-658D-40FA-AD22-7B4C72DF1761}"/>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165418</xdr:rowOff>
    </xdr:from>
    <xdr:to>
      <xdr:col>50</xdr:col>
      <xdr:colOff>165100</xdr:colOff>
      <xdr:row>62</xdr:row>
      <xdr:rowOff>95568</xdr:rowOff>
    </xdr:to>
    <xdr:sp macro="" textlink="">
      <xdr:nvSpPr>
        <xdr:cNvPr id="237" name="楕円 236">
          <a:extLst>
            <a:ext uri="{FF2B5EF4-FFF2-40B4-BE49-F238E27FC236}">
              <a16:creationId xmlns:a16="http://schemas.microsoft.com/office/drawing/2014/main" id="{12F7EC1C-871E-45BB-81B0-AF76B9F68469}"/>
            </a:ext>
          </a:extLst>
        </xdr:cNvPr>
        <xdr:cNvSpPr/>
      </xdr:nvSpPr>
      <xdr:spPr>
        <a:xfrm>
          <a:off x="8632190" y="10627678"/>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819</xdr:rowOff>
    </xdr:from>
    <xdr:to>
      <xdr:col>46</xdr:col>
      <xdr:colOff>38100</xdr:colOff>
      <xdr:row>62</xdr:row>
      <xdr:rowOff>102419</xdr:rowOff>
    </xdr:to>
    <xdr:sp macro="" textlink="">
      <xdr:nvSpPr>
        <xdr:cNvPr id="238" name="楕円 237">
          <a:extLst>
            <a:ext uri="{FF2B5EF4-FFF2-40B4-BE49-F238E27FC236}">
              <a16:creationId xmlns:a16="http://schemas.microsoft.com/office/drawing/2014/main" id="{9D032E3F-DD62-4B33-8587-F27DCFCDD86F}"/>
            </a:ext>
          </a:extLst>
        </xdr:cNvPr>
        <xdr:cNvSpPr/>
      </xdr:nvSpPr>
      <xdr:spPr>
        <a:xfrm>
          <a:off x="7846060" y="1063071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44768</xdr:rowOff>
    </xdr:from>
    <xdr:to>
      <xdr:col>50</xdr:col>
      <xdr:colOff>114300</xdr:colOff>
      <xdr:row>62</xdr:row>
      <xdr:rowOff>51619</xdr:rowOff>
    </xdr:to>
    <xdr:cxnSp macro="">
      <xdr:nvCxnSpPr>
        <xdr:cNvPr id="239" name="直線コネクタ 238">
          <a:extLst>
            <a:ext uri="{FF2B5EF4-FFF2-40B4-BE49-F238E27FC236}">
              <a16:creationId xmlns:a16="http://schemas.microsoft.com/office/drawing/2014/main" id="{2A0777FD-5E4A-405D-BA19-A03515601D75}"/>
            </a:ext>
          </a:extLst>
        </xdr:cNvPr>
        <xdr:cNvCxnSpPr/>
      </xdr:nvCxnSpPr>
      <xdr:spPr>
        <a:xfrm flipV="1">
          <a:off x="7889240" y="10676573"/>
          <a:ext cx="797560" cy="8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7787</xdr:rowOff>
    </xdr:from>
    <xdr:to>
      <xdr:col>41</xdr:col>
      <xdr:colOff>101600</xdr:colOff>
      <xdr:row>62</xdr:row>
      <xdr:rowOff>109387</xdr:rowOff>
    </xdr:to>
    <xdr:sp macro="" textlink="">
      <xdr:nvSpPr>
        <xdr:cNvPr id="240" name="楕円 239">
          <a:extLst>
            <a:ext uri="{FF2B5EF4-FFF2-40B4-BE49-F238E27FC236}">
              <a16:creationId xmlns:a16="http://schemas.microsoft.com/office/drawing/2014/main" id="{83398FF0-F3C5-4E3B-B72A-431B2264CDAB}"/>
            </a:ext>
          </a:extLst>
        </xdr:cNvPr>
        <xdr:cNvSpPr/>
      </xdr:nvSpPr>
      <xdr:spPr>
        <a:xfrm>
          <a:off x="7029450" y="1063959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51619</xdr:rowOff>
    </xdr:from>
    <xdr:to>
      <xdr:col>45</xdr:col>
      <xdr:colOff>177800</xdr:colOff>
      <xdr:row>62</xdr:row>
      <xdr:rowOff>58587</xdr:rowOff>
    </xdr:to>
    <xdr:cxnSp macro="">
      <xdr:nvCxnSpPr>
        <xdr:cNvPr id="241" name="直線コネクタ 240">
          <a:extLst>
            <a:ext uri="{FF2B5EF4-FFF2-40B4-BE49-F238E27FC236}">
              <a16:creationId xmlns:a16="http://schemas.microsoft.com/office/drawing/2014/main" id="{BAF2619C-046D-418B-80DC-E2EADE9A339B}"/>
            </a:ext>
          </a:extLst>
        </xdr:cNvPr>
        <xdr:cNvCxnSpPr/>
      </xdr:nvCxnSpPr>
      <xdr:spPr>
        <a:xfrm flipV="1">
          <a:off x="7084060" y="10685329"/>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25211</xdr:rowOff>
    </xdr:from>
    <xdr:to>
      <xdr:col>36</xdr:col>
      <xdr:colOff>165100</xdr:colOff>
      <xdr:row>62</xdr:row>
      <xdr:rowOff>126811</xdr:rowOff>
    </xdr:to>
    <xdr:sp macro="" textlink="">
      <xdr:nvSpPr>
        <xdr:cNvPr id="242" name="楕円 241">
          <a:extLst>
            <a:ext uri="{FF2B5EF4-FFF2-40B4-BE49-F238E27FC236}">
              <a16:creationId xmlns:a16="http://schemas.microsoft.com/office/drawing/2014/main" id="{A6D40817-855C-4495-8CAC-C4E10F7EDE85}"/>
            </a:ext>
          </a:extLst>
        </xdr:cNvPr>
        <xdr:cNvSpPr/>
      </xdr:nvSpPr>
      <xdr:spPr>
        <a:xfrm>
          <a:off x="6231890" y="10651301"/>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58587</xdr:rowOff>
    </xdr:from>
    <xdr:to>
      <xdr:col>41</xdr:col>
      <xdr:colOff>50800</xdr:colOff>
      <xdr:row>62</xdr:row>
      <xdr:rowOff>76011</xdr:rowOff>
    </xdr:to>
    <xdr:cxnSp macro="">
      <xdr:nvCxnSpPr>
        <xdr:cNvPr id="243" name="直線コネクタ 242">
          <a:extLst>
            <a:ext uri="{FF2B5EF4-FFF2-40B4-BE49-F238E27FC236}">
              <a16:creationId xmlns:a16="http://schemas.microsoft.com/office/drawing/2014/main" id="{8EFE6EBC-D565-4164-B874-DF082ADA0FD4}"/>
            </a:ext>
          </a:extLst>
        </xdr:cNvPr>
        <xdr:cNvCxnSpPr/>
      </xdr:nvCxnSpPr>
      <xdr:spPr>
        <a:xfrm flipV="1">
          <a:off x="6286500" y="10684677"/>
          <a:ext cx="797560" cy="21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130088</xdr:rowOff>
    </xdr:from>
    <xdr:ext cx="599010" cy="259045"/>
    <xdr:sp macro="" textlink="">
      <xdr:nvSpPr>
        <xdr:cNvPr id="244" name="n_1aveValue【橋りょう・トンネル】&#10;一人当たり有形固定資産（償却資産）額">
          <a:extLst>
            <a:ext uri="{FF2B5EF4-FFF2-40B4-BE49-F238E27FC236}">
              <a16:creationId xmlns:a16="http://schemas.microsoft.com/office/drawing/2014/main" id="{E9E26CBE-968D-48CA-A981-F3F939DEDFE6}"/>
            </a:ext>
          </a:extLst>
        </xdr:cNvPr>
        <xdr:cNvSpPr txBox="1"/>
      </xdr:nvSpPr>
      <xdr:spPr>
        <a:xfrm>
          <a:off x="8401265" y="10763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141786</xdr:rowOff>
    </xdr:from>
    <xdr:ext cx="599010" cy="259045"/>
    <xdr:sp macro="" textlink="">
      <xdr:nvSpPr>
        <xdr:cNvPr id="245" name="n_2aveValue【橋りょう・トンネル】&#10;一人当たり有形固定資産（償却資産）額">
          <a:extLst>
            <a:ext uri="{FF2B5EF4-FFF2-40B4-BE49-F238E27FC236}">
              <a16:creationId xmlns:a16="http://schemas.microsoft.com/office/drawing/2014/main" id="{1801E11C-B0FE-4AC8-9D98-2890AC1F122E}"/>
            </a:ext>
          </a:extLst>
        </xdr:cNvPr>
        <xdr:cNvSpPr txBox="1"/>
      </xdr:nvSpPr>
      <xdr:spPr>
        <a:xfrm>
          <a:off x="7610690" y="10769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153112</xdr:rowOff>
    </xdr:from>
    <xdr:ext cx="599010" cy="259045"/>
    <xdr:sp macro="" textlink="">
      <xdr:nvSpPr>
        <xdr:cNvPr id="246" name="n_3aveValue【橋りょう・トンネル】&#10;一人当たり有形固定資産（償却資産）額">
          <a:extLst>
            <a:ext uri="{FF2B5EF4-FFF2-40B4-BE49-F238E27FC236}">
              <a16:creationId xmlns:a16="http://schemas.microsoft.com/office/drawing/2014/main" id="{0DA3349C-3CFA-4C48-B8A0-83F9BB84C337}"/>
            </a:ext>
          </a:extLst>
        </xdr:cNvPr>
        <xdr:cNvSpPr txBox="1"/>
      </xdr:nvSpPr>
      <xdr:spPr>
        <a:xfrm>
          <a:off x="6822655" y="10783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141893</xdr:rowOff>
    </xdr:from>
    <xdr:ext cx="599010" cy="259045"/>
    <xdr:sp macro="" textlink="">
      <xdr:nvSpPr>
        <xdr:cNvPr id="247" name="n_4aveValue【橋りょう・トンネル】&#10;一人当たり有形固定資産（償却資産）額">
          <a:extLst>
            <a:ext uri="{FF2B5EF4-FFF2-40B4-BE49-F238E27FC236}">
              <a16:creationId xmlns:a16="http://schemas.microsoft.com/office/drawing/2014/main" id="{A499488C-066B-420B-B8F5-85066F2806C9}"/>
            </a:ext>
          </a:extLst>
        </xdr:cNvPr>
        <xdr:cNvSpPr txBox="1"/>
      </xdr:nvSpPr>
      <xdr:spPr>
        <a:xfrm>
          <a:off x="6007950" y="10769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112095</xdr:rowOff>
    </xdr:from>
    <xdr:ext cx="599010" cy="259045"/>
    <xdr:sp macro="" textlink="">
      <xdr:nvSpPr>
        <xdr:cNvPr id="248" name="n_1mainValue【橋りょう・トンネル】&#10;一人当たり有形固定資産（償却資産）額">
          <a:extLst>
            <a:ext uri="{FF2B5EF4-FFF2-40B4-BE49-F238E27FC236}">
              <a16:creationId xmlns:a16="http://schemas.microsoft.com/office/drawing/2014/main" id="{FC90B5DC-A563-4419-A058-7A1FA8DB3CBD}"/>
            </a:ext>
          </a:extLst>
        </xdr:cNvPr>
        <xdr:cNvSpPr txBox="1"/>
      </xdr:nvSpPr>
      <xdr:spPr>
        <a:xfrm>
          <a:off x="8401265" y="10399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118946</xdr:rowOff>
    </xdr:from>
    <xdr:ext cx="599010" cy="259045"/>
    <xdr:sp macro="" textlink="">
      <xdr:nvSpPr>
        <xdr:cNvPr id="249" name="n_2mainValue【橋りょう・トンネル】&#10;一人当たり有形固定資産（償却資産）額">
          <a:extLst>
            <a:ext uri="{FF2B5EF4-FFF2-40B4-BE49-F238E27FC236}">
              <a16:creationId xmlns:a16="http://schemas.microsoft.com/office/drawing/2014/main" id="{BE4807EB-0ABD-41D5-BD8E-0BFB1001ED26}"/>
            </a:ext>
          </a:extLst>
        </xdr:cNvPr>
        <xdr:cNvSpPr txBox="1"/>
      </xdr:nvSpPr>
      <xdr:spPr>
        <a:xfrm>
          <a:off x="7610690" y="104078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125914</xdr:rowOff>
    </xdr:from>
    <xdr:ext cx="599010" cy="259045"/>
    <xdr:sp macro="" textlink="">
      <xdr:nvSpPr>
        <xdr:cNvPr id="250" name="n_3mainValue【橋りょう・トンネル】&#10;一人当たり有形固定資産（償却資産）額">
          <a:extLst>
            <a:ext uri="{FF2B5EF4-FFF2-40B4-BE49-F238E27FC236}">
              <a16:creationId xmlns:a16="http://schemas.microsoft.com/office/drawing/2014/main" id="{DEBE40D7-642A-42E0-9026-B9DC2090079E}"/>
            </a:ext>
          </a:extLst>
        </xdr:cNvPr>
        <xdr:cNvSpPr txBox="1"/>
      </xdr:nvSpPr>
      <xdr:spPr>
        <a:xfrm>
          <a:off x="6822655" y="10416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143338</xdr:rowOff>
    </xdr:from>
    <xdr:ext cx="599010" cy="259045"/>
    <xdr:sp macro="" textlink="">
      <xdr:nvSpPr>
        <xdr:cNvPr id="251" name="n_4mainValue【橋りょう・トンネル】&#10;一人当たり有形固定資産（償却資産）額">
          <a:extLst>
            <a:ext uri="{FF2B5EF4-FFF2-40B4-BE49-F238E27FC236}">
              <a16:creationId xmlns:a16="http://schemas.microsoft.com/office/drawing/2014/main" id="{5AF1E4E3-16AE-4F05-9DFD-06552B9CDF5A}"/>
            </a:ext>
          </a:extLst>
        </xdr:cNvPr>
        <xdr:cNvSpPr txBox="1"/>
      </xdr:nvSpPr>
      <xdr:spPr>
        <a:xfrm>
          <a:off x="6007950" y="10428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2" name="正方形/長方形 251">
          <a:extLst>
            <a:ext uri="{FF2B5EF4-FFF2-40B4-BE49-F238E27FC236}">
              <a16:creationId xmlns:a16="http://schemas.microsoft.com/office/drawing/2014/main" id="{4BA8DC8A-FC64-49F8-8F44-67B221C61014}"/>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3" name="正方形/長方形 252">
          <a:extLst>
            <a:ext uri="{FF2B5EF4-FFF2-40B4-BE49-F238E27FC236}">
              <a16:creationId xmlns:a16="http://schemas.microsoft.com/office/drawing/2014/main" id="{CB3BC4D2-1692-4A7D-A9EB-DC2245F8B381}"/>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4" name="正方形/長方形 253">
          <a:extLst>
            <a:ext uri="{FF2B5EF4-FFF2-40B4-BE49-F238E27FC236}">
              <a16:creationId xmlns:a16="http://schemas.microsoft.com/office/drawing/2014/main" id="{313FA74B-22F5-4A8E-9075-6C0001CED11D}"/>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5" name="正方形/長方形 254">
          <a:extLst>
            <a:ext uri="{FF2B5EF4-FFF2-40B4-BE49-F238E27FC236}">
              <a16:creationId xmlns:a16="http://schemas.microsoft.com/office/drawing/2014/main" id="{125B2D25-A97D-4219-A154-3E54F87815F5}"/>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6" name="正方形/長方形 255">
          <a:extLst>
            <a:ext uri="{FF2B5EF4-FFF2-40B4-BE49-F238E27FC236}">
              <a16:creationId xmlns:a16="http://schemas.microsoft.com/office/drawing/2014/main" id="{5CD409C8-3ACF-4A15-9204-CF9EAB7DF423}"/>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7" name="正方形/長方形 256">
          <a:extLst>
            <a:ext uri="{FF2B5EF4-FFF2-40B4-BE49-F238E27FC236}">
              <a16:creationId xmlns:a16="http://schemas.microsoft.com/office/drawing/2014/main" id="{AA09B871-7057-4D64-8DB5-CCE3CBC0D754}"/>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8" name="正方形/長方形 257">
          <a:extLst>
            <a:ext uri="{FF2B5EF4-FFF2-40B4-BE49-F238E27FC236}">
              <a16:creationId xmlns:a16="http://schemas.microsoft.com/office/drawing/2014/main" id="{74320BA6-8627-4358-88BC-B25FE5F7DE65}"/>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9" name="正方形/長方形 258">
          <a:extLst>
            <a:ext uri="{FF2B5EF4-FFF2-40B4-BE49-F238E27FC236}">
              <a16:creationId xmlns:a16="http://schemas.microsoft.com/office/drawing/2014/main" id="{C89D3544-900F-4908-9B39-47D7F9022934}"/>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0" name="テキスト ボックス 259">
          <a:extLst>
            <a:ext uri="{FF2B5EF4-FFF2-40B4-BE49-F238E27FC236}">
              <a16:creationId xmlns:a16="http://schemas.microsoft.com/office/drawing/2014/main" id="{07CF7D33-20F6-4814-80AE-D6753EAF58D7}"/>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1" name="直線コネクタ 260">
          <a:extLst>
            <a:ext uri="{FF2B5EF4-FFF2-40B4-BE49-F238E27FC236}">
              <a16:creationId xmlns:a16="http://schemas.microsoft.com/office/drawing/2014/main" id="{E0A28311-6D1C-48BA-A449-787E1D4072ED}"/>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2" name="テキスト ボックス 261">
          <a:extLst>
            <a:ext uri="{FF2B5EF4-FFF2-40B4-BE49-F238E27FC236}">
              <a16:creationId xmlns:a16="http://schemas.microsoft.com/office/drawing/2014/main" id="{6B6A11C8-3A6B-4692-BB1B-B46157159E1B}"/>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63" name="直線コネクタ 262">
          <a:extLst>
            <a:ext uri="{FF2B5EF4-FFF2-40B4-BE49-F238E27FC236}">
              <a16:creationId xmlns:a16="http://schemas.microsoft.com/office/drawing/2014/main" id="{AD68332D-8DC2-44A6-924A-65BECE081136}"/>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64" name="テキスト ボックス 263">
          <a:extLst>
            <a:ext uri="{FF2B5EF4-FFF2-40B4-BE49-F238E27FC236}">
              <a16:creationId xmlns:a16="http://schemas.microsoft.com/office/drawing/2014/main" id="{B82B3C79-ADCB-4E69-89DA-BA689866F470}"/>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65" name="直線コネクタ 264">
          <a:extLst>
            <a:ext uri="{FF2B5EF4-FFF2-40B4-BE49-F238E27FC236}">
              <a16:creationId xmlns:a16="http://schemas.microsoft.com/office/drawing/2014/main" id="{ED91A667-5B82-49A5-9EF2-F1EB023CB99D}"/>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66" name="テキスト ボックス 265">
          <a:extLst>
            <a:ext uri="{FF2B5EF4-FFF2-40B4-BE49-F238E27FC236}">
              <a16:creationId xmlns:a16="http://schemas.microsoft.com/office/drawing/2014/main" id="{CB20C82A-8128-4BB6-AD46-EC0F6B73BA32}"/>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67" name="直線コネクタ 266">
          <a:extLst>
            <a:ext uri="{FF2B5EF4-FFF2-40B4-BE49-F238E27FC236}">
              <a16:creationId xmlns:a16="http://schemas.microsoft.com/office/drawing/2014/main" id="{9122A0AD-E60C-458C-899F-CC8B49E3F544}"/>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68" name="テキスト ボックス 267">
          <a:extLst>
            <a:ext uri="{FF2B5EF4-FFF2-40B4-BE49-F238E27FC236}">
              <a16:creationId xmlns:a16="http://schemas.microsoft.com/office/drawing/2014/main" id="{861453BC-ECB0-4915-BBD5-E0EBA7ECB0C0}"/>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69" name="直線コネクタ 268">
          <a:extLst>
            <a:ext uri="{FF2B5EF4-FFF2-40B4-BE49-F238E27FC236}">
              <a16:creationId xmlns:a16="http://schemas.microsoft.com/office/drawing/2014/main" id="{AF30D64E-36C9-466B-8E3A-DF67FCBC4EBC}"/>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0" name="テキスト ボックス 269">
          <a:extLst>
            <a:ext uri="{FF2B5EF4-FFF2-40B4-BE49-F238E27FC236}">
              <a16:creationId xmlns:a16="http://schemas.microsoft.com/office/drawing/2014/main" id="{2018FBC4-16AA-4CA0-A89F-1B6D4829E24D}"/>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1" name="直線コネクタ 270">
          <a:extLst>
            <a:ext uri="{FF2B5EF4-FFF2-40B4-BE49-F238E27FC236}">
              <a16:creationId xmlns:a16="http://schemas.microsoft.com/office/drawing/2014/main" id="{FFDA0557-1A1B-4404-AB5B-EAF3582BC39B}"/>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72" name="テキスト ボックス 271">
          <a:extLst>
            <a:ext uri="{FF2B5EF4-FFF2-40B4-BE49-F238E27FC236}">
              <a16:creationId xmlns:a16="http://schemas.microsoft.com/office/drawing/2014/main" id="{594E8711-A391-4874-837B-1D7A377C835D}"/>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3" name="直線コネクタ 272">
          <a:extLst>
            <a:ext uri="{FF2B5EF4-FFF2-40B4-BE49-F238E27FC236}">
              <a16:creationId xmlns:a16="http://schemas.microsoft.com/office/drawing/2014/main" id="{18D15225-496C-4FAC-AC20-91BBE8E1D563}"/>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74" name="テキスト ボックス 273">
          <a:extLst>
            <a:ext uri="{FF2B5EF4-FFF2-40B4-BE49-F238E27FC236}">
              <a16:creationId xmlns:a16="http://schemas.microsoft.com/office/drawing/2014/main" id="{0EE797E8-C4AC-4A02-83B5-B5D1779185AD}"/>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5" name="【公営住宅】&#10;有形固定資産減価償却率グラフ枠">
          <a:extLst>
            <a:ext uri="{FF2B5EF4-FFF2-40B4-BE49-F238E27FC236}">
              <a16:creationId xmlns:a16="http://schemas.microsoft.com/office/drawing/2014/main" id="{F9FE84C7-9D9F-49AE-9B0C-47A7BCFD030A}"/>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112395</xdr:rowOff>
    </xdr:from>
    <xdr:to>
      <xdr:col>24</xdr:col>
      <xdr:colOff>62865</xdr:colOff>
      <xdr:row>86</xdr:row>
      <xdr:rowOff>114300</xdr:rowOff>
    </xdr:to>
    <xdr:cxnSp macro="">
      <xdr:nvCxnSpPr>
        <xdr:cNvPr id="276" name="直線コネクタ 275">
          <a:extLst>
            <a:ext uri="{FF2B5EF4-FFF2-40B4-BE49-F238E27FC236}">
              <a16:creationId xmlns:a16="http://schemas.microsoft.com/office/drawing/2014/main" id="{29AC26C9-FB77-4872-8357-A102AC5691AC}"/>
            </a:ext>
          </a:extLst>
        </xdr:cNvPr>
        <xdr:cNvCxnSpPr/>
      </xdr:nvCxnSpPr>
      <xdr:spPr>
        <a:xfrm flipV="1">
          <a:off x="4173855" y="13485495"/>
          <a:ext cx="0" cy="1373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77" name="【公営住宅】&#10;有形固定資産減価償却率最小値テキスト">
          <a:extLst>
            <a:ext uri="{FF2B5EF4-FFF2-40B4-BE49-F238E27FC236}">
              <a16:creationId xmlns:a16="http://schemas.microsoft.com/office/drawing/2014/main" id="{8555AAF9-90D9-43FA-AD0C-BC87D71B8A26}"/>
            </a:ext>
          </a:extLst>
        </xdr:cNvPr>
        <xdr:cNvSpPr txBox="1"/>
      </xdr:nvSpPr>
      <xdr:spPr>
        <a:xfrm>
          <a:off x="421259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78" name="直線コネクタ 277">
          <a:extLst>
            <a:ext uri="{FF2B5EF4-FFF2-40B4-BE49-F238E27FC236}">
              <a16:creationId xmlns:a16="http://schemas.microsoft.com/office/drawing/2014/main" id="{E07F5A72-E734-415A-97FA-587925A4A2B5}"/>
            </a:ext>
          </a:extLst>
        </xdr:cNvPr>
        <xdr:cNvCxnSpPr/>
      </xdr:nvCxnSpPr>
      <xdr:spPr>
        <a:xfrm>
          <a:off x="411226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59072</xdr:rowOff>
    </xdr:from>
    <xdr:ext cx="405111" cy="259045"/>
    <xdr:sp macro="" textlink="">
      <xdr:nvSpPr>
        <xdr:cNvPr id="279" name="【公営住宅】&#10;有形固定資産減価償却率最大値テキスト">
          <a:extLst>
            <a:ext uri="{FF2B5EF4-FFF2-40B4-BE49-F238E27FC236}">
              <a16:creationId xmlns:a16="http://schemas.microsoft.com/office/drawing/2014/main" id="{FEF2E53C-88C0-4F72-8DD3-3B10EEA9F532}"/>
            </a:ext>
          </a:extLst>
        </xdr:cNvPr>
        <xdr:cNvSpPr txBox="1"/>
      </xdr:nvSpPr>
      <xdr:spPr>
        <a:xfrm>
          <a:off x="4212590" y="13256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112395</xdr:rowOff>
    </xdr:from>
    <xdr:to>
      <xdr:col>24</xdr:col>
      <xdr:colOff>152400</xdr:colOff>
      <xdr:row>78</xdr:row>
      <xdr:rowOff>112395</xdr:rowOff>
    </xdr:to>
    <xdr:cxnSp macro="">
      <xdr:nvCxnSpPr>
        <xdr:cNvPr id="280" name="直線コネクタ 279">
          <a:extLst>
            <a:ext uri="{FF2B5EF4-FFF2-40B4-BE49-F238E27FC236}">
              <a16:creationId xmlns:a16="http://schemas.microsoft.com/office/drawing/2014/main" id="{626108C8-BD61-4A76-AF5D-52D2B315AA6A}"/>
            </a:ext>
          </a:extLst>
        </xdr:cNvPr>
        <xdr:cNvCxnSpPr/>
      </xdr:nvCxnSpPr>
      <xdr:spPr>
        <a:xfrm>
          <a:off x="4112260" y="134854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146702</xdr:rowOff>
    </xdr:from>
    <xdr:ext cx="405111" cy="259045"/>
    <xdr:sp macro="" textlink="">
      <xdr:nvSpPr>
        <xdr:cNvPr id="281" name="【公営住宅】&#10;有形固定資産減価償却率平均値テキスト">
          <a:extLst>
            <a:ext uri="{FF2B5EF4-FFF2-40B4-BE49-F238E27FC236}">
              <a16:creationId xmlns:a16="http://schemas.microsoft.com/office/drawing/2014/main" id="{672F2783-A635-40EB-9D7F-208AD85EA61C}"/>
            </a:ext>
          </a:extLst>
        </xdr:cNvPr>
        <xdr:cNvSpPr txBox="1"/>
      </xdr:nvSpPr>
      <xdr:spPr>
        <a:xfrm>
          <a:off x="4212590" y="142036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168275</xdr:rowOff>
    </xdr:from>
    <xdr:to>
      <xdr:col>24</xdr:col>
      <xdr:colOff>114300</xdr:colOff>
      <xdr:row>83</xdr:row>
      <xdr:rowOff>98425</xdr:rowOff>
    </xdr:to>
    <xdr:sp macro="" textlink="">
      <xdr:nvSpPr>
        <xdr:cNvPr id="282" name="フローチャート: 判断 281">
          <a:extLst>
            <a:ext uri="{FF2B5EF4-FFF2-40B4-BE49-F238E27FC236}">
              <a16:creationId xmlns:a16="http://schemas.microsoft.com/office/drawing/2014/main" id="{D3B17DE5-21D8-4A12-98D7-1A5E29187AB4}"/>
            </a:ext>
          </a:extLst>
        </xdr:cNvPr>
        <xdr:cNvSpPr/>
      </xdr:nvSpPr>
      <xdr:spPr>
        <a:xfrm>
          <a:off x="4131310" y="1423098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132080</xdr:rowOff>
    </xdr:from>
    <xdr:to>
      <xdr:col>20</xdr:col>
      <xdr:colOff>38100</xdr:colOff>
      <xdr:row>83</xdr:row>
      <xdr:rowOff>62230</xdr:rowOff>
    </xdr:to>
    <xdr:sp macro="" textlink="">
      <xdr:nvSpPr>
        <xdr:cNvPr id="283" name="フローチャート: 判断 282">
          <a:extLst>
            <a:ext uri="{FF2B5EF4-FFF2-40B4-BE49-F238E27FC236}">
              <a16:creationId xmlns:a16="http://schemas.microsoft.com/office/drawing/2014/main" id="{CDFE8FD1-07B4-43F0-98EE-44909C436BF3}"/>
            </a:ext>
          </a:extLst>
        </xdr:cNvPr>
        <xdr:cNvSpPr/>
      </xdr:nvSpPr>
      <xdr:spPr>
        <a:xfrm>
          <a:off x="3388360" y="1419479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126364</xdr:rowOff>
    </xdr:from>
    <xdr:to>
      <xdr:col>15</xdr:col>
      <xdr:colOff>101600</xdr:colOff>
      <xdr:row>83</xdr:row>
      <xdr:rowOff>56514</xdr:rowOff>
    </xdr:to>
    <xdr:sp macro="" textlink="">
      <xdr:nvSpPr>
        <xdr:cNvPr id="284" name="フローチャート: 判断 283">
          <a:extLst>
            <a:ext uri="{FF2B5EF4-FFF2-40B4-BE49-F238E27FC236}">
              <a16:creationId xmlns:a16="http://schemas.microsoft.com/office/drawing/2014/main" id="{ECAB4F45-28F7-4D35-A61C-4D8E95519AB7}"/>
            </a:ext>
          </a:extLst>
        </xdr:cNvPr>
        <xdr:cNvSpPr/>
      </xdr:nvSpPr>
      <xdr:spPr>
        <a:xfrm>
          <a:off x="2571750" y="1418907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107314</xdr:rowOff>
    </xdr:from>
    <xdr:to>
      <xdr:col>10</xdr:col>
      <xdr:colOff>165100</xdr:colOff>
      <xdr:row>83</xdr:row>
      <xdr:rowOff>37464</xdr:rowOff>
    </xdr:to>
    <xdr:sp macro="" textlink="">
      <xdr:nvSpPr>
        <xdr:cNvPr id="285" name="フローチャート: 判断 284">
          <a:extLst>
            <a:ext uri="{FF2B5EF4-FFF2-40B4-BE49-F238E27FC236}">
              <a16:creationId xmlns:a16="http://schemas.microsoft.com/office/drawing/2014/main" id="{AA17C4AB-C9E0-49F5-8429-5AFCD7E20795}"/>
            </a:ext>
          </a:extLst>
        </xdr:cNvPr>
        <xdr:cNvSpPr/>
      </xdr:nvSpPr>
      <xdr:spPr>
        <a:xfrm>
          <a:off x="1774190" y="1416430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76836</xdr:rowOff>
    </xdr:from>
    <xdr:to>
      <xdr:col>6</xdr:col>
      <xdr:colOff>38100</xdr:colOff>
      <xdr:row>83</xdr:row>
      <xdr:rowOff>6986</xdr:rowOff>
    </xdr:to>
    <xdr:sp macro="" textlink="">
      <xdr:nvSpPr>
        <xdr:cNvPr id="286" name="フローチャート: 判断 285">
          <a:extLst>
            <a:ext uri="{FF2B5EF4-FFF2-40B4-BE49-F238E27FC236}">
              <a16:creationId xmlns:a16="http://schemas.microsoft.com/office/drawing/2014/main" id="{31A3A045-9662-4368-B1A5-475026E0062C}"/>
            </a:ext>
          </a:extLst>
        </xdr:cNvPr>
        <xdr:cNvSpPr/>
      </xdr:nvSpPr>
      <xdr:spPr>
        <a:xfrm>
          <a:off x="988060" y="1413573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7" name="テキスト ボックス 286">
          <a:extLst>
            <a:ext uri="{FF2B5EF4-FFF2-40B4-BE49-F238E27FC236}">
              <a16:creationId xmlns:a16="http://schemas.microsoft.com/office/drawing/2014/main" id="{C4DC2832-3C60-44DD-BB50-DA6950CE1126}"/>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88" name="テキスト ボックス 287">
          <a:extLst>
            <a:ext uri="{FF2B5EF4-FFF2-40B4-BE49-F238E27FC236}">
              <a16:creationId xmlns:a16="http://schemas.microsoft.com/office/drawing/2014/main" id="{F7836E25-CF22-4906-B441-A6FB66DDA349}"/>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89" name="テキスト ボックス 288">
          <a:extLst>
            <a:ext uri="{FF2B5EF4-FFF2-40B4-BE49-F238E27FC236}">
              <a16:creationId xmlns:a16="http://schemas.microsoft.com/office/drawing/2014/main" id="{17711C31-BCD0-43A4-9E44-EBA9F255423F}"/>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0" name="テキスト ボックス 289">
          <a:extLst>
            <a:ext uri="{FF2B5EF4-FFF2-40B4-BE49-F238E27FC236}">
              <a16:creationId xmlns:a16="http://schemas.microsoft.com/office/drawing/2014/main" id="{DA25EC20-7F8D-49EB-B63D-59780EB8CD0C}"/>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946E4281-1908-4A0E-A5B5-D3B9BFF032B7}"/>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116839</xdr:rowOff>
    </xdr:from>
    <xdr:to>
      <xdr:col>20</xdr:col>
      <xdr:colOff>38100</xdr:colOff>
      <xdr:row>80</xdr:row>
      <xdr:rowOff>46989</xdr:rowOff>
    </xdr:to>
    <xdr:sp macro="" textlink="">
      <xdr:nvSpPr>
        <xdr:cNvPr id="292" name="楕円 291">
          <a:extLst>
            <a:ext uri="{FF2B5EF4-FFF2-40B4-BE49-F238E27FC236}">
              <a16:creationId xmlns:a16="http://schemas.microsoft.com/office/drawing/2014/main" id="{DA86A61E-5747-4185-9321-04E64F8E9D47}"/>
            </a:ext>
          </a:extLst>
        </xdr:cNvPr>
        <xdr:cNvSpPr/>
      </xdr:nvSpPr>
      <xdr:spPr>
        <a:xfrm>
          <a:off x="3388360" y="1366138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79</xdr:row>
      <xdr:rowOff>69214</xdr:rowOff>
    </xdr:from>
    <xdr:to>
      <xdr:col>15</xdr:col>
      <xdr:colOff>101600</xdr:colOff>
      <xdr:row>79</xdr:row>
      <xdr:rowOff>170814</xdr:rowOff>
    </xdr:to>
    <xdr:sp macro="" textlink="">
      <xdr:nvSpPr>
        <xdr:cNvPr id="293" name="楕円 292">
          <a:extLst>
            <a:ext uri="{FF2B5EF4-FFF2-40B4-BE49-F238E27FC236}">
              <a16:creationId xmlns:a16="http://schemas.microsoft.com/office/drawing/2014/main" id="{C1546F35-1624-4C9B-A18D-7BB9903EB0FE}"/>
            </a:ext>
          </a:extLst>
        </xdr:cNvPr>
        <xdr:cNvSpPr/>
      </xdr:nvSpPr>
      <xdr:spPr>
        <a:xfrm>
          <a:off x="2571750" y="1361185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120014</xdr:rowOff>
    </xdr:from>
    <xdr:to>
      <xdr:col>19</xdr:col>
      <xdr:colOff>177800</xdr:colOff>
      <xdr:row>79</xdr:row>
      <xdr:rowOff>167639</xdr:rowOff>
    </xdr:to>
    <xdr:cxnSp macro="">
      <xdr:nvCxnSpPr>
        <xdr:cNvPr id="294" name="直線コネクタ 293">
          <a:extLst>
            <a:ext uri="{FF2B5EF4-FFF2-40B4-BE49-F238E27FC236}">
              <a16:creationId xmlns:a16="http://schemas.microsoft.com/office/drawing/2014/main" id="{4AA364C1-5ED7-498D-BC46-B92C3B8D854F}"/>
            </a:ext>
          </a:extLst>
        </xdr:cNvPr>
        <xdr:cNvCxnSpPr/>
      </xdr:nvCxnSpPr>
      <xdr:spPr>
        <a:xfrm>
          <a:off x="2626360" y="13666469"/>
          <a:ext cx="80518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132080</xdr:rowOff>
    </xdr:from>
    <xdr:to>
      <xdr:col>10</xdr:col>
      <xdr:colOff>165100</xdr:colOff>
      <xdr:row>80</xdr:row>
      <xdr:rowOff>62230</xdr:rowOff>
    </xdr:to>
    <xdr:sp macro="" textlink="">
      <xdr:nvSpPr>
        <xdr:cNvPr id="295" name="楕円 294">
          <a:extLst>
            <a:ext uri="{FF2B5EF4-FFF2-40B4-BE49-F238E27FC236}">
              <a16:creationId xmlns:a16="http://schemas.microsoft.com/office/drawing/2014/main" id="{3715EA5B-B34D-44D3-8CF2-F758A09FF17E}"/>
            </a:ext>
          </a:extLst>
        </xdr:cNvPr>
        <xdr:cNvSpPr/>
      </xdr:nvSpPr>
      <xdr:spPr>
        <a:xfrm>
          <a:off x="1774190" y="1368044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120014</xdr:rowOff>
    </xdr:from>
    <xdr:to>
      <xdr:col>15</xdr:col>
      <xdr:colOff>50800</xdr:colOff>
      <xdr:row>80</xdr:row>
      <xdr:rowOff>11430</xdr:rowOff>
    </xdr:to>
    <xdr:cxnSp macro="">
      <xdr:nvCxnSpPr>
        <xdr:cNvPr id="296" name="直線コネクタ 295">
          <a:extLst>
            <a:ext uri="{FF2B5EF4-FFF2-40B4-BE49-F238E27FC236}">
              <a16:creationId xmlns:a16="http://schemas.microsoft.com/office/drawing/2014/main" id="{0370383D-D6F2-4D1F-9E4C-4C8362698D4F}"/>
            </a:ext>
          </a:extLst>
        </xdr:cNvPr>
        <xdr:cNvCxnSpPr/>
      </xdr:nvCxnSpPr>
      <xdr:spPr>
        <a:xfrm flipV="1">
          <a:off x="1828800" y="13666469"/>
          <a:ext cx="797560" cy="64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156845</xdr:rowOff>
    </xdr:from>
    <xdr:to>
      <xdr:col>6</xdr:col>
      <xdr:colOff>38100</xdr:colOff>
      <xdr:row>80</xdr:row>
      <xdr:rowOff>86995</xdr:rowOff>
    </xdr:to>
    <xdr:sp macro="" textlink="">
      <xdr:nvSpPr>
        <xdr:cNvPr id="297" name="楕円 296">
          <a:extLst>
            <a:ext uri="{FF2B5EF4-FFF2-40B4-BE49-F238E27FC236}">
              <a16:creationId xmlns:a16="http://schemas.microsoft.com/office/drawing/2014/main" id="{D71191C3-4D97-4960-9935-8CDC4BF479E4}"/>
            </a:ext>
          </a:extLst>
        </xdr:cNvPr>
        <xdr:cNvSpPr/>
      </xdr:nvSpPr>
      <xdr:spPr>
        <a:xfrm>
          <a:off x="988060" y="137033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11430</xdr:rowOff>
    </xdr:from>
    <xdr:to>
      <xdr:col>10</xdr:col>
      <xdr:colOff>114300</xdr:colOff>
      <xdr:row>80</xdr:row>
      <xdr:rowOff>36195</xdr:rowOff>
    </xdr:to>
    <xdr:cxnSp macro="">
      <xdr:nvCxnSpPr>
        <xdr:cNvPr id="298" name="直線コネクタ 297">
          <a:extLst>
            <a:ext uri="{FF2B5EF4-FFF2-40B4-BE49-F238E27FC236}">
              <a16:creationId xmlns:a16="http://schemas.microsoft.com/office/drawing/2014/main" id="{1C7AE1CE-555F-453E-B85C-23D09668C3D6}"/>
            </a:ext>
          </a:extLst>
        </xdr:cNvPr>
        <xdr:cNvCxnSpPr/>
      </xdr:nvCxnSpPr>
      <xdr:spPr>
        <a:xfrm flipV="1">
          <a:off x="1031240" y="13731240"/>
          <a:ext cx="79756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53357</xdr:rowOff>
    </xdr:from>
    <xdr:ext cx="405111" cy="259045"/>
    <xdr:sp macro="" textlink="">
      <xdr:nvSpPr>
        <xdr:cNvPr id="299" name="n_1aveValue【公営住宅】&#10;有形固定資産減価償却率">
          <a:extLst>
            <a:ext uri="{FF2B5EF4-FFF2-40B4-BE49-F238E27FC236}">
              <a16:creationId xmlns:a16="http://schemas.microsoft.com/office/drawing/2014/main" id="{53D308F1-73DC-4F4E-A640-009E63CD4AB0}"/>
            </a:ext>
          </a:extLst>
        </xdr:cNvPr>
        <xdr:cNvSpPr txBox="1"/>
      </xdr:nvSpPr>
      <xdr:spPr>
        <a:xfrm>
          <a:off x="3239144" y="1428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47641</xdr:rowOff>
    </xdr:from>
    <xdr:ext cx="405111" cy="259045"/>
    <xdr:sp macro="" textlink="">
      <xdr:nvSpPr>
        <xdr:cNvPr id="300" name="n_2aveValue【公営住宅】&#10;有形固定資産減価償却率">
          <a:extLst>
            <a:ext uri="{FF2B5EF4-FFF2-40B4-BE49-F238E27FC236}">
              <a16:creationId xmlns:a16="http://schemas.microsoft.com/office/drawing/2014/main" id="{89525FCF-7BED-4A52-A034-4D42FF705BD7}"/>
            </a:ext>
          </a:extLst>
        </xdr:cNvPr>
        <xdr:cNvSpPr txBox="1"/>
      </xdr:nvSpPr>
      <xdr:spPr>
        <a:xfrm>
          <a:off x="2439044" y="14279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28591</xdr:rowOff>
    </xdr:from>
    <xdr:ext cx="405111" cy="259045"/>
    <xdr:sp macro="" textlink="">
      <xdr:nvSpPr>
        <xdr:cNvPr id="301" name="n_3aveValue【公営住宅】&#10;有形固定資産減価償却率">
          <a:extLst>
            <a:ext uri="{FF2B5EF4-FFF2-40B4-BE49-F238E27FC236}">
              <a16:creationId xmlns:a16="http://schemas.microsoft.com/office/drawing/2014/main" id="{1743C588-75B7-4FCF-B6FC-8CA2DA408B5F}"/>
            </a:ext>
          </a:extLst>
        </xdr:cNvPr>
        <xdr:cNvSpPr txBox="1"/>
      </xdr:nvSpPr>
      <xdr:spPr>
        <a:xfrm>
          <a:off x="1641484" y="14257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169563</xdr:rowOff>
    </xdr:from>
    <xdr:ext cx="405111" cy="259045"/>
    <xdr:sp macro="" textlink="">
      <xdr:nvSpPr>
        <xdr:cNvPr id="302" name="n_4aveValue【公営住宅】&#10;有形固定資産減価償却率">
          <a:extLst>
            <a:ext uri="{FF2B5EF4-FFF2-40B4-BE49-F238E27FC236}">
              <a16:creationId xmlns:a16="http://schemas.microsoft.com/office/drawing/2014/main" id="{FCDBEBB0-0FDB-4880-9F20-F04F02C9EAA8}"/>
            </a:ext>
          </a:extLst>
        </xdr:cNvPr>
        <xdr:cNvSpPr txBox="1"/>
      </xdr:nvSpPr>
      <xdr:spPr>
        <a:xfrm>
          <a:off x="855354" y="1423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63516</xdr:rowOff>
    </xdr:from>
    <xdr:ext cx="405111" cy="259045"/>
    <xdr:sp macro="" textlink="">
      <xdr:nvSpPr>
        <xdr:cNvPr id="303" name="n_1mainValue【公営住宅】&#10;有形固定資産減価償却率">
          <a:extLst>
            <a:ext uri="{FF2B5EF4-FFF2-40B4-BE49-F238E27FC236}">
              <a16:creationId xmlns:a16="http://schemas.microsoft.com/office/drawing/2014/main" id="{01AE20AF-7170-4C68-9EE3-B2E412571633}"/>
            </a:ext>
          </a:extLst>
        </xdr:cNvPr>
        <xdr:cNvSpPr txBox="1"/>
      </xdr:nvSpPr>
      <xdr:spPr>
        <a:xfrm>
          <a:off x="3239144" y="134328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15891</xdr:rowOff>
    </xdr:from>
    <xdr:ext cx="405111" cy="259045"/>
    <xdr:sp macro="" textlink="">
      <xdr:nvSpPr>
        <xdr:cNvPr id="304" name="n_2mainValue【公営住宅】&#10;有形固定資産減価償却率">
          <a:extLst>
            <a:ext uri="{FF2B5EF4-FFF2-40B4-BE49-F238E27FC236}">
              <a16:creationId xmlns:a16="http://schemas.microsoft.com/office/drawing/2014/main" id="{5C6D605B-D60D-4C73-B362-B50996BA7E03}"/>
            </a:ext>
          </a:extLst>
        </xdr:cNvPr>
        <xdr:cNvSpPr txBox="1"/>
      </xdr:nvSpPr>
      <xdr:spPr>
        <a:xfrm>
          <a:off x="2439044" y="13392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78757</xdr:rowOff>
    </xdr:from>
    <xdr:ext cx="405111" cy="259045"/>
    <xdr:sp macro="" textlink="">
      <xdr:nvSpPr>
        <xdr:cNvPr id="305" name="n_3mainValue【公営住宅】&#10;有形固定資産減価償却率">
          <a:extLst>
            <a:ext uri="{FF2B5EF4-FFF2-40B4-BE49-F238E27FC236}">
              <a16:creationId xmlns:a16="http://schemas.microsoft.com/office/drawing/2014/main" id="{CC4CC283-2092-47C5-9D23-0656DA359AB2}"/>
            </a:ext>
          </a:extLst>
        </xdr:cNvPr>
        <xdr:cNvSpPr txBox="1"/>
      </xdr:nvSpPr>
      <xdr:spPr>
        <a:xfrm>
          <a:off x="1641484" y="1345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103522</xdr:rowOff>
    </xdr:from>
    <xdr:ext cx="405111" cy="259045"/>
    <xdr:sp macro="" textlink="">
      <xdr:nvSpPr>
        <xdr:cNvPr id="306" name="n_4mainValue【公営住宅】&#10;有形固定資産減価償却率">
          <a:extLst>
            <a:ext uri="{FF2B5EF4-FFF2-40B4-BE49-F238E27FC236}">
              <a16:creationId xmlns:a16="http://schemas.microsoft.com/office/drawing/2014/main" id="{BB24D78D-1F92-41A7-A610-DAC7107A4872}"/>
            </a:ext>
          </a:extLst>
        </xdr:cNvPr>
        <xdr:cNvSpPr txBox="1"/>
      </xdr:nvSpPr>
      <xdr:spPr>
        <a:xfrm>
          <a:off x="855354" y="13474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7" name="正方形/長方形 306">
          <a:extLst>
            <a:ext uri="{FF2B5EF4-FFF2-40B4-BE49-F238E27FC236}">
              <a16:creationId xmlns:a16="http://schemas.microsoft.com/office/drawing/2014/main" id="{080B7099-E73C-4E97-95C6-EDA14B4459DF}"/>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08" name="正方形/長方形 307">
          <a:extLst>
            <a:ext uri="{FF2B5EF4-FFF2-40B4-BE49-F238E27FC236}">
              <a16:creationId xmlns:a16="http://schemas.microsoft.com/office/drawing/2014/main" id="{D6203BF5-7072-42F8-A611-D72CE9AEC654}"/>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09" name="正方形/長方形 308">
          <a:extLst>
            <a:ext uri="{FF2B5EF4-FFF2-40B4-BE49-F238E27FC236}">
              <a16:creationId xmlns:a16="http://schemas.microsoft.com/office/drawing/2014/main" id="{4548B306-BA38-404E-8614-43CF90D81E9E}"/>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0" name="正方形/長方形 309">
          <a:extLst>
            <a:ext uri="{FF2B5EF4-FFF2-40B4-BE49-F238E27FC236}">
              <a16:creationId xmlns:a16="http://schemas.microsoft.com/office/drawing/2014/main" id="{92D2644B-4A38-4485-9A1F-4EE9CBFAAD70}"/>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1" name="正方形/長方形 310">
          <a:extLst>
            <a:ext uri="{FF2B5EF4-FFF2-40B4-BE49-F238E27FC236}">
              <a16:creationId xmlns:a16="http://schemas.microsoft.com/office/drawing/2014/main" id="{0BC3A297-3325-478A-85CA-9A9E8DC6C546}"/>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2" name="正方形/長方形 311">
          <a:extLst>
            <a:ext uri="{FF2B5EF4-FFF2-40B4-BE49-F238E27FC236}">
              <a16:creationId xmlns:a16="http://schemas.microsoft.com/office/drawing/2014/main" id="{43F7CF9A-3B71-4EF5-A6EC-A8A68DA8E466}"/>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3" name="正方形/長方形 312">
          <a:extLst>
            <a:ext uri="{FF2B5EF4-FFF2-40B4-BE49-F238E27FC236}">
              <a16:creationId xmlns:a16="http://schemas.microsoft.com/office/drawing/2014/main" id="{E9FC728C-A6AA-4949-A981-DC3DCB207A8C}"/>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4" name="正方形/長方形 313">
          <a:extLst>
            <a:ext uri="{FF2B5EF4-FFF2-40B4-BE49-F238E27FC236}">
              <a16:creationId xmlns:a16="http://schemas.microsoft.com/office/drawing/2014/main" id="{2EB76E2D-6A84-4344-9B72-E8AA495D2C8B}"/>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5" name="テキスト ボックス 314">
          <a:extLst>
            <a:ext uri="{FF2B5EF4-FFF2-40B4-BE49-F238E27FC236}">
              <a16:creationId xmlns:a16="http://schemas.microsoft.com/office/drawing/2014/main" id="{FDBE8DBD-60CD-4A63-9DA4-9868D0994A04}"/>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6" name="直線コネクタ 315">
          <a:extLst>
            <a:ext uri="{FF2B5EF4-FFF2-40B4-BE49-F238E27FC236}">
              <a16:creationId xmlns:a16="http://schemas.microsoft.com/office/drawing/2014/main" id="{E4BAD8CC-4050-4121-9A60-20AD15778908}"/>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17" name="直線コネクタ 316">
          <a:extLst>
            <a:ext uri="{FF2B5EF4-FFF2-40B4-BE49-F238E27FC236}">
              <a16:creationId xmlns:a16="http://schemas.microsoft.com/office/drawing/2014/main" id="{10690A39-4F17-4682-B792-1634178D6A47}"/>
            </a:ext>
          </a:extLst>
        </xdr:cNvPr>
        <xdr:cNvCxnSpPr/>
      </xdr:nvCxnSpPr>
      <xdr:spPr>
        <a:xfrm>
          <a:off x="5960110" y="146646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18" name="テキスト ボックス 317">
          <a:extLst>
            <a:ext uri="{FF2B5EF4-FFF2-40B4-BE49-F238E27FC236}">
              <a16:creationId xmlns:a16="http://schemas.microsoft.com/office/drawing/2014/main" id="{9174225B-FDB5-4F00-B36B-1C94C812D403}"/>
            </a:ext>
          </a:extLst>
        </xdr:cNvPr>
        <xdr:cNvSpPr txBox="1"/>
      </xdr:nvSpPr>
      <xdr:spPr>
        <a:xfrm>
          <a:off x="5527221" y="14528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19" name="直線コネクタ 318">
          <a:extLst>
            <a:ext uri="{FF2B5EF4-FFF2-40B4-BE49-F238E27FC236}">
              <a16:creationId xmlns:a16="http://schemas.microsoft.com/office/drawing/2014/main" id="{83001FED-1D2E-4A5B-BF15-7A3B246CDF69}"/>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20" name="テキスト ボックス 319">
          <a:extLst>
            <a:ext uri="{FF2B5EF4-FFF2-40B4-BE49-F238E27FC236}">
              <a16:creationId xmlns:a16="http://schemas.microsoft.com/office/drawing/2014/main" id="{960291DE-15DB-4CD8-B891-3B2DAB8FB570}"/>
            </a:ext>
          </a:extLst>
        </xdr:cNvPr>
        <xdr:cNvSpPr txBox="1"/>
      </xdr:nvSpPr>
      <xdr:spPr>
        <a:xfrm>
          <a:off x="5485961" y="13952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21" name="直線コネクタ 320">
          <a:extLst>
            <a:ext uri="{FF2B5EF4-FFF2-40B4-BE49-F238E27FC236}">
              <a16:creationId xmlns:a16="http://schemas.microsoft.com/office/drawing/2014/main" id="{286DE8CF-3F00-4E7B-8951-88BC40791990}"/>
            </a:ext>
          </a:extLst>
        </xdr:cNvPr>
        <xdr:cNvCxnSpPr/>
      </xdr:nvCxnSpPr>
      <xdr:spPr>
        <a:xfrm>
          <a:off x="5960110" y="1352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10177</xdr:rowOff>
    </xdr:from>
    <xdr:ext cx="531299" cy="259045"/>
    <xdr:sp macro="" textlink="">
      <xdr:nvSpPr>
        <xdr:cNvPr id="322" name="テキスト ボックス 321">
          <a:extLst>
            <a:ext uri="{FF2B5EF4-FFF2-40B4-BE49-F238E27FC236}">
              <a16:creationId xmlns:a16="http://schemas.microsoft.com/office/drawing/2014/main" id="{239CC272-1EF9-4D76-BEB2-F69DFDE96DFF}"/>
            </a:ext>
          </a:extLst>
        </xdr:cNvPr>
        <xdr:cNvSpPr txBox="1"/>
      </xdr:nvSpPr>
      <xdr:spPr>
        <a:xfrm>
          <a:off x="5485961" y="133851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3" name="直線コネクタ 322">
          <a:extLst>
            <a:ext uri="{FF2B5EF4-FFF2-40B4-BE49-F238E27FC236}">
              <a16:creationId xmlns:a16="http://schemas.microsoft.com/office/drawing/2014/main" id="{721AE20E-191F-4B4E-838A-ED6B6287DDBD}"/>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24" name="テキスト ボックス 323">
          <a:extLst>
            <a:ext uri="{FF2B5EF4-FFF2-40B4-BE49-F238E27FC236}">
              <a16:creationId xmlns:a16="http://schemas.microsoft.com/office/drawing/2014/main" id="{568464E0-9DD0-4C57-9DC9-B34D6432ED8C}"/>
            </a:ext>
          </a:extLst>
        </xdr:cNvPr>
        <xdr:cNvSpPr txBox="1"/>
      </xdr:nvSpPr>
      <xdr:spPr>
        <a:xfrm>
          <a:off x="5485961" y="1281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25" name="【公営住宅】&#10;一人当たり面積グラフ枠">
          <a:extLst>
            <a:ext uri="{FF2B5EF4-FFF2-40B4-BE49-F238E27FC236}">
              <a16:creationId xmlns:a16="http://schemas.microsoft.com/office/drawing/2014/main" id="{C8B971B3-53A7-47A3-B802-59BCC9B6A684}"/>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130054</xdr:rowOff>
    </xdr:from>
    <xdr:to>
      <xdr:col>54</xdr:col>
      <xdr:colOff>189865</xdr:colOff>
      <xdr:row>85</xdr:row>
      <xdr:rowOff>85934</xdr:rowOff>
    </xdr:to>
    <xdr:cxnSp macro="">
      <xdr:nvCxnSpPr>
        <xdr:cNvPr id="326" name="直線コネクタ 325">
          <a:extLst>
            <a:ext uri="{FF2B5EF4-FFF2-40B4-BE49-F238E27FC236}">
              <a16:creationId xmlns:a16="http://schemas.microsoft.com/office/drawing/2014/main" id="{066DD2FF-FE35-4F22-91D5-32871E310698}"/>
            </a:ext>
          </a:extLst>
        </xdr:cNvPr>
        <xdr:cNvCxnSpPr/>
      </xdr:nvCxnSpPr>
      <xdr:spPr>
        <a:xfrm flipV="1">
          <a:off x="9429115" y="13506964"/>
          <a:ext cx="0" cy="1154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89761</xdr:rowOff>
    </xdr:from>
    <xdr:ext cx="469744" cy="259045"/>
    <xdr:sp macro="" textlink="">
      <xdr:nvSpPr>
        <xdr:cNvPr id="327" name="【公営住宅】&#10;一人当たり面積最小値テキスト">
          <a:extLst>
            <a:ext uri="{FF2B5EF4-FFF2-40B4-BE49-F238E27FC236}">
              <a16:creationId xmlns:a16="http://schemas.microsoft.com/office/drawing/2014/main" id="{FE91E048-7A24-4410-895D-45AB800053C0}"/>
            </a:ext>
          </a:extLst>
        </xdr:cNvPr>
        <xdr:cNvSpPr txBox="1"/>
      </xdr:nvSpPr>
      <xdr:spPr>
        <a:xfrm>
          <a:off x="9467850" y="14666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85934</xdr:rowOff>
    </xdr:from>
    <xdr:to>
      <xdr:col>55</xdr:col>
      <xdr:colOff>88900</xdr:colOff>
      <xdr:row>85</xdr:row>
      <xdr:rowOff>85934</xdr:rowOff>
    </xdr:to>
    <xdr:cxnSp macro="">
      <xdr:nvCxnSpPr>
        <xdr:cNvPr id="328" name="直線コネクタ 327">
          <a:extLst>
            <a:ext uri="{FF2B5EF4-FFF2-40B4-BE49-F238E27FC236}">
              <a16:creationId xmlns:a16="http://schemas.microsoft.com/office/drawing/2014/main" id="{505B14AE-8E21-4181-9D73-4F7FDD8A5893}"/>
            </a:ext>
          </a:extLst>
        </xdr:cNvPr>
        <xdr:cNvCxnSpPr/>
      </xdr:nvCxnSpPr>
      <xdr:spPr>
        <a:xfrm>
          <a:off x="9356090" y="1466108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76731</xdr:rowOff>
    </xdr:from>
    <xdr:ext cx="534377" cy="259045"/>
    <xdr:sp macro="" textlink="">
      <xdr:nvSpPr>
        <xdr:cNvPr id="329" name="【公営住宅】&#10;一人当たり面積最大値テキスト">
          <a:extLst>
            <a:ext uri="{FF2B5EF4-FFF2-40B4-BE49-F238E27FC236}">
              <a16:creationId xmlns:a16="http://schemas.microsoft.com/office/drawing/2014/main" id="{D7069AD5-0B56-4CF9-9B1A-93964EA138FC}"/>
            </a:ext>
          </a:extLst>
        </xdr:cNvPr>
        <xdr:cNvSpPr txBox="1"/>
      </xdr:nvSpPr>
      <xdr:spPr>
        <a:xfrm>
          <a:off x="9467850" y="13278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130054</xdr:rowOff>
    </xdr:from>
    <xdr:to>
      <xdr:col>55</xdr:col>
      <xdr:colOff>88900</xdr:colOff>
      <xdr:row>78</xdr:row>
      <xdr:rowOff>130054</xdr:rowOff>
    </xdr:to>
    <xdr:cxnSp macro="">
      <xdr:nvCxnSpPr>
        <xdr:cNvPr id="330" name="直線コネクタ 329">
          <a:extLst>
            <a:ext uri="{FF2B5EF4-FFF2-40B4-BE49-F238E27FC236}">
              <a16:creationId xmlns:a16="http://schemas.microsoft.com/office/drawing/2014/main" id="{6DEBFD19-2ED3-42B7-B7E5-BA4B80783679}"/>
            </a:ext>
          </a:extLst>
        </xdr:cNvPr>
        <xdr:cNvCxnSpPr/>
      </xdr:nvCxnSpPr>
      <xdr:spPr>
        <a:xfrm>
          <a:off x="9356090" y="1350696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164609</xdr:rowOff>
    </xdr:from>
    <xdr:ext cx="469744" cy="259045"/>
    <xdr:sp macro="" textlink="">
      <xdr:nvSpPr>
        <xdr:cNvPr id="331" name="【公営住宅】&#10;一人当たり面積平均値テキスト">
          <a:extLst>
            <a:ext uri="{FF2B5EF4-FFF2-40B4-BE49-F238E27FC236}">
              <a16:creationId xmlns:a16="http://schemas.microsoft.com/office/drawing/2014/main" id="{CF739540-3EDE-4720-8050-0BBEE1EF0BC7}"/>
            </a:ext>
          </a:extLst>
        </xdr:cNvPr>
        <xdr:cNvSpPr txBox="1"/>
      </xdr:nvSpPr>
      <xdr:spPr>
        <a:xfrm>
          <a:off x="9467850" y="143987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14732</xdr:rowOff>
    </xdr:from>
    <xdr:to>
      <xdr:col>55</xdr:col>
      <xdr:colOff>50800</xdr:colOff>
      <xdr:row>84</xdr:row>
      <xdr:rowOff>116332</xdr:rowOff>
    </xdr:to>
    <xdr:sp macro="" textlink="">
      <xdr:nvSpPr>
        <xdr:cNvPr id="332" name="フローチャート: 判断 331">
          <a:extLst>
            <a:ext uri="{FF2B5EF4-FFF2-40B4-BE49-F238E27FC236}">
              <a16:creationId xmlns:a16="http://schemas.microsoft.com/office/drawing/2014/main" id="{D8F5692E-580B-4618-AB0C-DD46B926700C}"/>
            </a:ext>
          </a:extLst>
        </xdr:cNvPr>
        <xdr:cNvSpPr/>
      </xdr:nvSpPr>
      <xdr:spPr>
        <a:xfrm>
          <a:off x="9394190" y="14420342"/>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26448</xdr:rowOff>
    </xdr:from>
    <xdr:to>
      <xdr:col>50</xdr:col>
      <xdr:colOff>165100</xdr:colOff>
      <xdr:row>84</xdr:row>
      <xdr:rowOff>128048</xdr:rowOff>
    </xdr:to>
    <xdr:sp macro="" textlink="">
      <xdr:nvSpPr>
        <xdr:cNvPr id="333" name="フローチャート: 判断 332">
          <a:extLst>
            <a:ext uri="{FF2B5EF4-FFF2-40B4-BE49-F238E27FC236}">
              <a16:creationId xmlns:a16="http://schemas.microsoft.com/office/drawing/2014/main" id="{021F0AF5-0F1D-4376-A9C2-BF6583800E04}"/>
            </a:ext>
          </a:extLst>
        </xdr:cNvPr>
        <xdr:cNvSpPr/>
      </xdr:nvSpPr>
      <xdr:spPr>
        <a:xfrm>
          <a:off x="8632190" y="14424438"/>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33934</xdr:rowOff>
    </xdr:from>
    <xdr:to>
      <xdr:col>46</xdr:col>
      <xdr:colOff>38100</xdr:colOff>
      <xdr:row>84</xdr:row>
      <xdr:rowOff>135534</xdr:rowOff>
    </xdr:to>
    <xdr:sp macro="" textlink="">
      <xdr:nvSpPr>
        <xdr:cNvPr id="334" name="フローチャート: 判断 333">
          <a:extLst>
            <a:ext uri="{FF2B5EF4-FFF2-40B4-BE49-F238E27FC236}">
              <a16:creationId xmlns:a16="http://schemas.microsoft.com/office/drawing/2014/main" id="{4AE01FFB-A81D-4B96-A047-B6040405A444}"/>
            </a:ext>
          </a:extLst>
        </xdr:cNvPr>
        <xdr:cNvSpPr/>
      </xdr:nvSpPr>
      <xdr:spPr>
        <a:xfrm>
          <a:off x="7846060" y="14433829"/>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44965</xdr:rowOff>
    </xdr:from>
    <xdr:to>
      <xdr:col>41</xdr:col>
      <xdr:colOff>101600</xdr:colOff>
      <xdr:row>84</xdr:row>
      <xdr:rowOff>146565</xdr:rowOff>
    </xdr:to>
    <xdr:sp macro="" textlink="">
      <xdr:nvSpPr>
        <xdr:cNvPr id="335" name="フローチャート: 判断 334">
          <a:extLst>
            <a:ext uri="{FF2B5EF4-FFF2-40B4-BE49-F238E27FC236}">
              <a16:creationId xmlns:a16="http://schemas.microsoft.com/office/drawing/2014/main" id="{D91214D6-794F-4DE9-BE7A-4E8AFB001830}"/>
            </a:ext>
          </a:extLst>
        </xdr:cNvPr>
        <xdr:cNvSpPr/>
      </xdr:nvSpPr>
      <xdr:spPr>
        <a:xfrm>
          <a:off x="7029450" y="1444867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56338</xdr:rowOff>
    </xdr:from>
    <xdr:to>
      <xdr:col>36</xdr:col>
      <xdr:colOff>165100</xdr:colOff>
      <xdr:row>84</xdr:row>
      <xdr:rowOff>157938</xdr:rowOff>
    </xdr:to>
    <xdr:sp macro="" textlink="">
      <xdr:nvSpPr>
        <xdr:cNvPr id="336" name="フローチャート: 判断 335">
          <a:extLst>
            <a:ext uri="{FF2B5EF4-FFF2-40B4-BE49-F238E27FC236}">
              <a16:creationId xmlns:a16="http://schemas.microsoft.com/office/drawing/2014/main" id="{5221D5E6-2D55-4501-A3E1-261347FB2A6B}"/>
            </a:ext>
          </a:extLst>
        </xdr:cNvPr>
        <xdr:cNvSpPr/>
      </xdr:nvSpPr>
      <xdr:spPr>
        <a:xfrm>
          <a:off x="6231890" y="14461948"/>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37" name="テキスト ボックス 336">
          <a:extLst>
            <a:ext uri="{FF2B5EF4-FFF2-40B4-BE49-F238E27FC236}">
              <a16:creationId xmlns:a16="http://schemas.microsoft.com/office/drawing/2014/main" id="{37B0BB70-4956-4008-A8EC-942726B5B712}"/>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38" name="テキスト ボックス 337">
          <a:extLst>
            <a:ext uri="{FF2B5EF4-FFF2-40B4-BE49-F238E27FC236}">
              <a16:creationId xmlns:a16="http://schemas.microsoft.com/office/drawing/2014/main" id="{33F3C09B-A5DB-4356-AB6B-FD77A54A5388}"/>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39" name="テキスト ボックス 338">
          <a:extLst>
            <a:ext uri="{FF2B5EF4-FFF2-40B4-BE49-F238E27FC236}">
              <a16:creationId xmlns:a16="http://schemas.microsoft.com/office/drawing/2014/main" id="{9B19BC22-C492-4C1E-A328-A612B562B21B}"/>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0" name="テキスト ボックス 339">
          <a:extLst>
            <a:ext uri="{FF2B5EF4-FFF2-40B4-BE49-F238E27FC236}">
              <a16:creationId xmlns:a16="http://schemas.microsoft.com/office/drawing/2014/main" id="{BB6F7478-0F56-41E5-8970-B2FCB7BEE033}"/>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1" name="テキスト ボックス 340">
          <a:extLst>
            <a:ext uri="{FF2B5EF4-FFF2-40B4-BE49-F238E27FC236}">
              <a16:creationId xmlns:a16="http://schemas.microsoft.com/office/drawing/2014/main" id="{70F0E1C6-3CF1-4B94-BFE6-A6A32E2CF0BE}"/>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26619</xdr:rowOff>
    </xdr:from>
    <xdr:to>
      <xdr:col>50</xdr:col>
      <xdr:colOff>165100</xdr:colOff>
      <xdr:row>85</xdr:row>
      <xdr:rowOff>128219</xdr:rowOff>
    </xdr:to>
    <xdr:sp macro="" textlink="">
      <xdr:nvSpPr>
        <xdr:cNvPr id="342" name="楕円 341">
          <a:extLst>
            <a:ext uri="{FF2B5EF4-FFF2-40B4-BE49-F238E27FC236}">
              <a16:creationId xmlns:a16="http://schemas.microsoft.com/office/drawing/2014/main" id="{B4EA2BA3-1D78-4B27-852C-E3B2B650CC0A}"/>
            </a:ext>
          </a:extLst>
        </xdr:cNvPr>
        <xdr:cNvSpPr/>
      </xdr:nvSpPr>
      <xdr:spPr>
        <a:xfrm>
          <a:off x="8632190" y="14596059"/>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28505</xdr:rowOff>
    </xdr:from>
    <xdr:to>
      <xdr:col>46</xdr:col>
      <xdr:colOff>38100</xdr:colOff>
      <xdr:row>85</xdr:row>
      <xdr:rowOff>130105</xdr:rowOff>
    </xdr:to>
    <xdr:sp macro="" textlink="">
      <xdr:nvSpPr>
        <xdr:cNvPr id="343" name="楕円 342">
          <a:extLst>
            <a:ext uri="{FF2B5EF4-FFF2-40B4-BE49-F238E27FC236}">
              <a16:creationId xmlns:a16="http://schemas.microsoft.com/office/drawing/2014/main" id="{DFC5CB57-6B08-4854-A896-218F5058BED5}"/>
            </a:ext>
          </a:extLst>
        </xdr:cNvPr>
        <xdr:cNvSpPr/>
      </xdr:nvSpPr>
      <xdr:spPr>
        <a:xfrm>
          <a:off x="7846060" y="1459985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77419</xdr:rowOff>
    </xdr:from>
    <xdr:to>
      <xdr:col>50</xdr:col>
      <xdr:colOff>114300</xdr:colOff>
      <xdr:row>85</xdr:row>
      <xdr:rowOff>79305</xdr:rowOff>
    </xdr:to>
    <xdr:cxnSp macro="">
      <xdr:nvCxnSpPr>
        <xdr:cNvPr id="344" name="直線コネクタ 343">
          <a:extLst>
            <a:ext uri="{FF2B5EF4-FFF2-40B4-BE49-F238E27FC236}">
              <a16:creationId xmlns:a16="http://schemas.microsoft.com/office/drawing/2014/main" id="{741F25FD-780E-40D6-B90A-32787308D8BF}"/>
            </a:ext>
          </a:extLst>
        </xdr:cNvPr>
        <xdr:cNvCxnSpPr/>
      </xdr:nvCxnSpPr>
      <xdr:spPr>
        <a:xfrm flipV="1">
          <a:off x="7889240" y="14650669"/>
          <a:ext cx="797560" cy="1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27248</xdr:rowOff>
    </xdr:from>
    <xdr:to>
      <xdr:col>41</xdr:col>
      <xdr:colOff>101600</xdr:colOff>
      <xdr:row>85</xdr:row>
      <xdr:rowOff>128848</xdr:rowOff>
    </xdr:to>
    <xdr:sp macro="" textlink="">
      <xdr:nvSpPr>
        <xdr:cNvPr id="345" name="楕円 344">
          <a:extLst>
            <a:ext uri="{FF2B5EF4-FFF2-40B4-BE49-F238E27FC236}">
              <a16:creationId xmlns:a16="http://schemas.microsoft.com/office/drawing/2014/main" id="{5A54ECE9-7D3A-4F64-9527-64B088C75333}"/>
            </a:ext>
          </a:extLst>
        </xdr:cNvPr>
        <xdr:cNvSpPr/>
      </xdr:nvSpPr>
      <xdr:spPr>
        <a:xfrm>
          <a:off x="7029450" y="14598593"/>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78048</xdr:rowOff>
    </xdr:from>
    <xdr:to>
      <xdr:col>45</xdr:col>
      <xdr:colOff>177800</xdr:colOff>
      <xdr:row>85</xdr:row>
      <xdr:rowOff>79305</xdr:rowOff>
    </xdr:to>
    <xdr:cxnSp macro="">
      <xdr:nvCxnSpPr>
        <xdr:cNvPr id="346" name="直線コネクタ 345">
          <a:extLst>
            <a:ext uri="{FF2B5EF4-FFF2-40B4-BE49-F238E27FC236}">
              <a16:creationId xmlns:a16="http://schemas.microsoft.com/office/drawing/2014/main" id="{F8CDF67C-4013-4195-8F61-B19F94C02E5C}"/>
            </a:ext>
          </a:extLst>
        </xdr:cNvPr>
        <xdr:cNvCxnSpPr/>
      </xdr:nvCxnSpPr>
      <xdr:spPr>
        <a:xfrm>
          <a:off x="7084060" y="14651298"/>
          <a:ext cx="805180" cy="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29020</xdr:rowOff>
    </xdr:from>
    <xdr:to>
      <xdr:col>36</xdr:col>
      <xdr:colOff>165100</xdr:colOff>
      <xdr:row>85</xdr:row>
      <xdr:rowOff>130620</xdr:rowOff>
    </xdr:to>
    <xdr:sp macro="" textlink="">
      <xdr:nvSpPr>
        <xdr:cNvPr id="347" name="楕円 346">
          <a:extLst>
            <a:ext uri="{FF2B5EF4-FFF2-40B4-BE49-F238E27FC236}">
              <a16:creationId xmlns:a16="http://schemas.microsoft.com/office/drawing/2014/main" id="{CF7EBEEC-995C-4307-B2D8-AED1D7E59052}"/>
            </a:ext>
          </a:extLst>
        </xdr:cNvPr>
        <xdr:cNvSpPr/>
      </xdr:nvSpPr>
      <xdr:spPr>
        <a:xfrm>
          <a:off x="6231890" y="1460036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78048</xdr:rowOff>
    </xdr:from>
    <xdr:to>
      <xdr:col>41</xdr:col>
      <xdr:colOff>50800</xdr:colOff>
      <xdr:row>85</xdr:row>
      <xdr:rowOff>79820</xdr:rowOff>
    </xdr:to>
    <xdr:cxnSp macro="">
      <xdr:nvCxnSpPr>
        <xdr:cNvPr id="348" name="直線コネクタ 347">
          <a:extLst>
            <a:ext uri="{FF2B5EF4-FFF2-40B4-BE49-F238E27FC236}">
              <a16:creationId xmlns:a16="http://schemas.microsoft.com/office/drawing/2014/main" id="{B3934717-0867-45EA-93F2-ED7FEF03C8A1}"/>
            </a:ext>
          </a:extLst>
        </xdr:cNvPr>
        <xdr:cNvCxnSpPr/>
      </xdr:nvCxnSpPr>
      <xdr:spPr>
        <a:xfrm flipV="1">
          <a:off x="6286500" y="14651298"/>
          <a:ext cx="797560" cy="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144575</xdr:rowOff>
    </xdr:from>
    <xdr:ext cx="469744" cy="259045"/>
    <xdr:sp macro="" textlink="">
      <xdr:nvSpPr>
        <xdr:cNvPr id="349" name="n_1aveValue【公営住宅】&#10;一人当たり面積">
          <a:extLst>
            <a:ext uri="{FF2B5EF4-FFF2-40B4-BE49-F238E27FC236}">
              <a16:creationId xmlns:a16="http://schemas.microsoft.com/office/drawing/2014/main" id="{AD110C37-B167-4A96-BA8C-40EE9C454E09}"/>
            </a:ext>
          </a:extLst>
        </xdr:cNvPr>
        <xdr:cNvSpPr txBox="1"/>
      </xdr:nvSpPr>
      <xdr:spPr>
        <a:xfrm>
          <a:off x="8454467" y="14201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152061</xdr:rowOff>
    </xdr:from>
    <xdr:ext cx="469744" cy="259045"/>
    <xdr:sp macro="" textlink="">
      <xdr:nvSpPr>
        <xdr:cNvPr id="350" name="n_2aveValue【公営住宅】&#10;一人当たり面積">
          <a:extLst>
            <a:ext uri="{FF2B5EF4-FFF2-40B4-BE49-F238E27FC236}">
              <a16:creationId xmlns:a16="http://schemas.microsoft.com/office/drawing/2014/main" id="{3D4913F2-877C-40E2-AC56-2F9884C4EF9F}"/>
            </a:ext>
          </a:extLst>
        </xdr:cNvPr>
        <xdr:cNvSpPr txBox="1"/>
      </xdr:nvSpPr>
      <xdr:spPr>
        <a:xfrm>
          <a:off x="7673417" y="14210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163092</xdr:rowOff>
    </xdr:from>
    <xdr:ext cx="469744" cy="259045"/>
    <xdr:sp macro="" textlink="">
      <xdr:nvSpPr>
        <xdr:cNvPr id="351" name="n_3aveValue【公営住宅】&#10;一人当たり面積">
          <a:extLst>
            <a:ext uri="{FF2B5EF4-FFF2-40B4-BE49-F238E27FC236}">
              <a16:creationId xmlns:a16="http://schemas.microsoft.com/office/drawing/2014/main" id="{5C534D10-72A3-4672-AB7E-0A59F0510AD2}"/>
            </a:ext>
          </a:extLst>
        </xdr:cNvPr>
        <xdr:cNvSpPr txBox="1"/>
      </xdr:nvSpPr>
      <xdr:spPr>
        <a:xfrm>
          <a:off x="6866332" y="14223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3015</xdr:rowOff>
    </xdr:from>
    <xdr:ext cx="469744" cy="259045"/>
    <xdr:sp macro="" textlink="">
      <xdr:nvSpPr>
        <xdr:cNvPr id="352" name="n_4aveValue【公営住宅】&#10;一人当たり面積">
          <a:extLst>
            <a:ext uri="{FF2B5EF4-FFF2-40B4-BE49-F238E27FC236}">
              <a16:creationId xmlns:a16="http://schemas.microsoft.com/office/drawing/2014/main" id="{2DEC4C0F-8090-4F14-A178-84623344559F}"/>
            </a:ext>
          </a:extLst>
        </xdr:cNvPr>
        <xdr:cNvSpPr txBox="1"/>
      </xdr:nvSpPr>
      <xdr:spPr>
        <a:xfrm>
          <a:off x="6068772" y="14233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119346</xdr:rowOff>
    </xdr:from>
    <xdr:ext cx="469744" cy="259045"/>
    <xdr:sp macro="" textlink="">
      <xdr:nvSpPr>
        <xdr:cNvPr id="353" name="n_1mainValue【公営住宅】&#10;一人当たり面積">
          <a:extLst>
            <a:ext uri="{FF2B5EF4-FFF2-40B4-BE49-F238E27FC236}">
              <a16:creationId xmlns:a16="http://schemas.microsoft.com/office/drawing/2014/main" id="{E3F604F5-25FA-4A8A-AE24-392B001BEA1E}"/>
            </a:ext>
          </a:extLst>
        </xdr:cNvPr>
        <xdr:cNvSpPr txBox="1"/>
      </xdr:nvSpPr>
      <xdr:spPr>
        <a:xfrm>
          <a:off x="8454467" y="14694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121232</xdr:rowOff>
    </xdr:from>
    <xdr:ext cx="469744" cy="259045"/>
    <xdr:sp macro="" textlink="">
      <xdr:nvSpPr>
        <xdr:cNvPr id="354" name="n_2mainValue【公営住宅】&#10;一人当たり面積">
          <a:extLst>
            <a:ext uri="{FF2B5EF4-FFF2-40B4-BE49-F238E27FC236}">
              <a16:creationId xmlns:a16="http://schemas.microsoft.com/office/drawing/2014/main" id="{F6C3E6D6-EDB1-4A8E-91E5-E8DB491ABE59}"/>
            </a:ext>
          </a:extLst>
        </xdr:cNvPr>
        <xdr:cNvSpPr txBox="1"/>
      </xdr:nvSpPr>
      <xdr:spPr>
        <a:xfrm>
          <a:off x="7673417" y="14696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119975</xdr:rowOff>
    </xdr:from>
    <xdr:ext cx="469744" cy="259045"/>
    <xdr:sp macro="" textlink="">
      <xdr:nvSpPr>
        <xdr:cNvPr id="355" name="n_3mainValue【公営住宅】&#10;一人当たり面積">
          <a:extLst>
            <a:ext uri="{FF2B5EF4-FFF2-40B4-BE49-F238E27FC236}">
              <a16:creationId xmlns:a16="http://schemas.microsoft.com/office/drawing/2014/main" id="{088D2154-D50E-4FCF-8D35-A3E1C1BDA82B}"/>
            </a:ext>
          </a:extLst>
        </xdr:cNvPr>
        <xdr:cNvSpPr txBox="1"/>
      </xdr:nvSpPr>
      <xdr:spPr>
        <a:xfrm>
          <a:off x="6866332" y="14695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121747</xdr:rowOff>
    </xdr:from>
    <xdr:ext cx="469744" cy="259045"/>
    <xdr:sp macro="" textlink="">
      <xdr:nvSpPr>
        <xdr:cNvPr id="356" name="n_4mainValue【公営住宅】&#10;一人当たり面積">
          <a:extLst>
            <a:ext uri="{FF2B5EF4-FFF2-40B4-BE49-F238E27FC236}">
              <a16:creationId xmlns:a16="http://schemas.microsoft.com/office/drawing/2014/main" id="{4D53E4E9-44EC-4A59-A25E-D56688A555C4}"/>
            </a:ext>
          </a:extLst>
        </xdr:cNvPr>
        <xdr:cNvSpPr txBox="1"/>
      </xdr:nvSpPr>
      <xdr:spPr>
        <a:xfrm>
          <a:off x="6068772" y="14696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57" name="正方形/長方形 356">
          <a:extLst>
            <a:ext uri="{FF2B5EF4-FFF2-40B4-BE49-F238E27FC236}">
              <a16:creationId xmlns:a16="http://schemas.microsoft.com/office/drawing/2014/main" id="{292B0660-28E1-44E0-A36A-078E4989E3FD}"/>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58" name="正方形/長方形 357">
          <a:extLst>
            <a:ext uri="{FF2B5EF4-FFF2-40B4-BE49-F238E27FC236}">
              <a16:creationId xmlns:a16="http://schemas.microsoft.com/office/drawing/2014/main" id="{F9780E5B-7D19-4958-BD01-1727B9BD3651}"/>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59" name="正方形/長方形 358">
          <a:extLst>
            <a:ext uri="{FF2B5EF4-FFF2-40B4-BE49-F238E27FC236}">
              <a16:creationId xmlns:a16="http://schemas.microsoft.com/office/drawing/2014/main" id="{ADF324F6-6BCC-47FF-B9A1-41F4E7023B73}"/>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60" name="正方形/長方形 359">
          <a:extLst>
            <a:ext uri="{FF2B5EF4-FFF2-40B4-BE49-F238E27FC236}">
              <a16:creationId xmlns:a16="http://schemas.microsoft.com/office/drawing/2014/main" id="{E735B745-7282-4D6F-839F-6DD8F3BC49ED}"/>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61" name="正方形/長方形 360">
          <a:extLst>
            <a:ext uri="{FF2B5EF4-FFF2-40B4-BE49-F238E27FC236}">
              <a16:creationId xmlns:a16="http://schemas.microsoft.com/office/drawing/2014/main" id="{4AE935D0-CF70-4626-8E2A-3B8A4396C749}"/>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62" name="正方形/長方形 361">
          <a:extLst>
            <a:ext uri="{FF2B5EF4-FFF2-40B4-BE49-F238E27FC236}">
              <a16:creationId xmlns:a16="http://schemas.microsoft.com/office/drawing/2014/main" id="{414F1F9F-6F52-448D-9AED-44EDC3373922}"/>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63" name="正方形/長方形 362">
          <a:extLst>
            <a:ext uri="{FF2B5EF4-FFF2-40B4-BE49-F238E27FC236}">
              <a16:creationId xmlns:a16="http://schemas.microsoft.com/office/drawing/2014/main" id="{95DB2119-1F4B-4F95-8B5E-462030FA160D}"/>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64" name="正方形/長方形 363">
          <a:extLst>
            <a:ext uri="{FF2B5EF4-FFF2-40B4-BE49-F238E27FC236}">
              <a16:creationId xmlns:a16="http://schemas.microsoft.com/office/drawing/2014/main" id="{4A8674A3-6F24-40DC-95B4-9A1E3655FF35}"/>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65" name="正方形/長方形 364">
          <a:extLst>
            <a:ext uri="{FF2B5EF4-FFF2-40B4-BE49-F238E27FC236}">
              <a16:creationId xmlns:a16="http://schemas.microsoft.com/office/drawing/2014/main" id="{18092A0F-2CDF-4343-9C57-8A0C374F2D5F}"/>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66" name="正方形/長方形 365">
          <a:extLst>
            <a:ext uri="{FF2B5EF4-FFF2-40B4-BE49-F238E27FC236}">
              <a16:creationId xmlns:a16="http://schemas.microsoft.com/office/drawing/2014/main" id="{592B9F01-60C6-4E54-B9E0-103DAFC420DC}"/>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67" name="正方形/長方形 366">
          <a:extLst>
            <a:ext uri="{FF2B5EF4-FFF2-40B4-BE49-F238E27FC236}">
              <a16:creationId xmlns:a16="http://schemas.microsoft.com/office/drawing/2014/main" id="{405C6DF9-A1D5-409E-986A-7B1001D56796}"/>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68" name="正方形/長方形 367">
          <a:extLst>
            <a:ext uri="{FF2B5EF4-FFF2-40B4-BE49-F238E27FC236}">
              <a16:creationId xmlns:a16="http://schemas.microsoft.com/office/drawing/2014/main" id="{E4679D5A-6108-4557-AB53-349009B5DF57}"/>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69" name="正方形/長方形 368">
          <a:extLst>
            <a:ext uri="{FF2B5EF4-FFF2-40B4-BE49-F238E27FC236}">
              <a16:creationId xmlns:a16="http://schemas.microsoft.com/office/drawing/2014/main" id="{E9510318-E71A-4C9A-A4E6-E1C80C0BDB93}"/>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70" name="正方形/長方形 369">
          <a:extLst>
            <a:ext uri="{FF2B5EF4-FFF2-40B4-BE49-F238E27FC236}">
              <a16:creationId xmlns:a16="http://schemas.microsoft.com/office/drawing/2014/main" id="{77091879-E9E1-450D-A9D4-DEC979269B10}"/>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71" name="正方形/長方形 370">
          <a:extLst>
            <a:ext uri="{FF2B5EF4-FFF2-40B4-BE49-F238E27FC236}">
              <a16:creationId xmlns:a16="http://schemas.microsoft.com/office/drawing/2014/main" id="{CD9B5BCB-F626-41BE-930A-E5BBE37596DC}"/>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72" name="正方形/長方形 371">
          <a:extLst>
            <a:ext uri="{FF2B5EF4-FFF2-40B4-BE49-F238E27FC236}">
              <a16:creationId xmlns:a16="http://schemas.microsoft.com/office/drawing/2014/main" id="{3F42EF89-FEB2-4B3C-8222-6CE0480E1DCD}"/>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73" name="正方形/長方形 372">
          <a:extLst>
            <a:ext uri="{FF2B5EF4-FFF2-40B4-BE49-F238E27FC236}">
              <a16:creationId xmlns:a16="http://schemas.microsoft.com/office/drawing/2014/main" id="{7EB158F8-E832-47FF-98E4-70DF813A568A}"/>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74" name="正方形/長方形 373">
          <a:extLst>
            <a:ext uri="{FF2B5EF4-FFF2-40B4-BE49-F238E27FC236}">
              <a16:creationId xmlns:a16="http://schemas.microsoft.com/office/drawing/2014/main" id="{B83436B2-82D1-4F04-AA27-20C516AF5A09}"/>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75" name="正方形/長方形 374">
          <a:extLst>
            <a:ext uri="{FF2B5EF4-FFF2-40B4-BE49-F238E27FC236}">
              <a16:creationId xmlns:a16="http://schemas.microsoft.com/office/drawing/2014/main" id="{5F4F7641-DA05-47A5-B66B-917F2ADDAE62}"/>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76" name="正方形/長方形 375">
          <a:extLst>
            <a:ext uri="{FF2B5EF4-FFF2-40B4-BE49-F238E27FC236}">
              <a16:creationId xmlns:a16="http://schemas.microsoft.com/office/drawing/2014/main" id="{655C2BD9-D541-4DE0-A256-03DB32BDC06F}"/>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77" name="正方形/長方形 376">
          <a:extLst>
            <a:ext uri="{FF2B5EF4-FFF2-40B4-BE49-F238E27FC236}">
              <a16:creationId xmlns:a16="http://schemas.microsoft.com/office/drawing/2014/main" id="{B54E47A3-06EF-4AFB-9B1E-74B1437147DB}"/>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78" name="正方形/長方形 377">
          <a:extLst>
            <a:ext uri="{FF2B5EF4-FFF2-40B4-BE49-F238E27FC236}">
              <a16:creationId xmlns:a16="http://schemas.microsoft.com/office/drawing/2014/main" id="{85A3A443-95D4-4F1C-AE57-F3247079237B}"/>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79" name="正方形/長方形 378">
          <a:extLst>
            <a:ext uri="{FF2B5EF4-FFF2-40B4-BE49-F238E27FC236}">
              <a16:creationId xmlns:a16="http://schemas.microsoft.com/office/drawing/2014/main" id="{7C515139-E6B7-4926-92A1-4646EF168FD1}"/>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80" name="正方形/長方形 379">
          <a:extLst>
            <a:ext uri="{FF2B5EF4-FFF2-40B4-BE49-F238E27FC236}">
              <a16:creationId xmlns:a16="http://schemas.microsoft.com/office/drawing/2014/main" id="{98866A3D-D979-42CE-9CA6-1802F811B66A}"/>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81" name="テキスト ボックス 380">
          <a:extLst>
            <a:ext uri="{FF2B5EF4-FFF2-40B4-BE49-F238E27FC236}">
              <a16:creationId xmlns:a16="http://schemas.microsoft.com/office/drawing/2014/main" id="{1613B5DA-B2DF-4B76-B2A7-A9C73D27810A}"/>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82" name="直線コネクタ 381">
          <a:extLst>
            <a:ext uri="{FF2B5EF4-FFF2-40B4-BE49-F238E27FC236}">
              <a16:creationId xmlns:a16="http://schemas.microsoft.com/office/drawing/2014/main" id="{71BC246C-237E-47D1-B4FD-790F0017FED8}"/>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83" name="テキスト ボックス 382">
          <a:extLst>
            <a:ext uri="{FF2B5EF4-FFF2-40B4-BE49-F238E27FC236}">
              <a16:creationId xmlns:a16="http://schemas.microsoft.com/office/drawing/2014/main" id="{9B3E361B-89F6-46D0-8344-52380F8A38E5}"/>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84" name="直線コネクタ 383">
          <a:extLst>
            <a:ext uri="{FF2B5EF4-FFF2-40B4-BE49-F238E27FC236}">
              <a16:creationId xmlns:a16="http://schemas.microsoft.com/office/drawing/2014/main" id="{E6336158-0DF5-43DC-9E56-93B468E3B5D1}"/>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85" name="テキスト ボックス 384">
          <a:extLst>
            <a:ext uri="{FF2B5EF4-FFF2-40B4-BE49-F238E27FC236}">
              <a16:creationId xmlns:a16="http://schemas.microsoft.com/office/drawing/2014/main" id="{E62B0E16-CB11-4FE8-B655-1A3E44F8C233}"/>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86" name="直線コネクタ 385">
          <a:extLst>
            <a:ext uri="{FF2B5EF4-FFF2-40B4-BE49-F238E27FC236}">
              <a16:creationId xmlns:a16="http://schemas.microsoft.com/office/drawing/2014/main" id="{64F80AEF-C438-4DA7-BB71-3F68988D0957}"/>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87" name="テキスト ボックス 386">
          <a:extLst>
            <a:ext uri="{FF2B5EF4-FFF2-40B4-BE49-F238E27FC236}">
              <a16:creationId xmlns:a16="http://schemas.microsoft.com/office/drawing/2014/main" id="{38276C94-3BF7-4666-BB90-7226E42FE856}"/>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88" name="直線コネクタ 387">
          <a:extLst>
            <a:ext uri="{FF2B5EF4-FFF2-40B4-BE49-F238E27FC236}">
              <a16:creationId xmlns:a16="http://schemas.microsoft.com/office/drawing/2014/main" id="{4DCC84EA-D4FB-4696-89FC-4E3A07D8F9B5}"/>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89" name="テキスト ボックス 388">
          <a:extLst>
            <a:ext uri="{FF2B5EF4-FFF2-40B4-BE49-F238E27FC236}">
              <a16:creationId xmlns:a16="http://schemas.microsoft.com/office/drawing/2014/main" id="{73ED8DD5-E9BE-4AF7-9951-B7924A35E5BD}"/>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90" name="直線コネクタ 389">
          <a:extLst>
            <a:ext uri="{FF2B5EF4-FFF2-40B4-BE49-F238E27FC236}">
              <a16:creationId xmlns:a16="http://schemas.microsoft.com/office/drawing/2014/main" id="{2CF681E5-0496-42D8-B689-AEB2C6C7A690}"/>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91" name="テキスト ボックス 390">
          <a:extLst>
            <a:ext uri="{FF2B5EF4-FFF2-40B4-BE49-F238E27FC236}">
              <a16:creationId xmlns:a16="http://schemas.microsoft.com/office/drawing/2014/main" id="{062D8ADE-3DFB-4DB6-85E3-72372645634B}"/>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92" name="直線コネクタ 391">
          <a:extLst>
            <a:ext uri="{FF2B5EF4-FFF2-40B4-BE49-F238E27FC236}">
              <a16:creationId xmlns:a16="http://schemas.microsoft.com/office/drawing/2014/main" id="{BF2F414F-0809-4621-B98A-DB0AC294D31C}"/>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93" name="テキスト ボックス 392">
          <a:extLst>
            <a:ext uri="{FF2B5EF4-FFF2-40B4-BE49-F238E27FC236}">
              <a16:creationId xmlns:a16="http://schemas.microsoft.com/office/drawing/2014/main" id="{BA30DDC3-13EC-4173-99AA-D4EC94C15E5C}"/>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94" name="直線コネクタ 393">
          <a:extLst>
            <a:ext uri="{FF2B5EF4-FFF2-40B4-BE49-F238E27FC236}">
              <a16:creationId xmlns:a16="http://schemas.microsoft.com/office/drawing/2014/main" id="{1BA1AF9C-ACA6-434E-860F-5935153DB564}"/>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95" name="テキスト ボックス 394">
          <a:extLst>
            <a:ext uri="{FF2B5EF4-FFF2-40B4-BE49-F238E27FC236}">
              <a16:creationId xmlns:a16="http://schemas.microsoft.com/office/drawing/2014/main" id="{0DCE61F4-8CCD-4D88-9276-E51966551550}"/>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96" name="【認定こども園・幼稚園・保育所】&#10;有形固定資産減価償却率グラフ枠">
          <a:extLst>
            <a:ext uri="{FF2B5EF4-FFF2-40B4-BE49-F238E27FC236}">
              <a16:creationId xmlns:a16="http://schemas.microsoft.com/office/drawing/2014/main" id="{7108A8BF-BC6B-4282-8B87-79567557A3A5}"/>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51435</xdr:rowOff>
    </xdr:from>
    <xdr:to>
      <xdr:col>85</xdr:col>
      <xdr:colOff>126364</xdr:colOff>
      <xdr:row>42</xdr:row>
      <xdr:rowOff>38100</xdr:rowOff>
    </xdr:to>
    <xdr:cxnSp macro="">
      <xdr:nvCxnSpPr>
        <xdr:cNvPr id="397" name="直線コネクタ 396">
          <a:extLst>
            <a:ext uri="{FF2B5EF4-FFF2-40B4-BE49-F238E27FC236}">
              <a16:creationId xmlns:a16="http://schemas.microsoft.com/office/drawing/2014/main" id="{DFF7E59B-ADCB-4A66-919D-E0FDBAF66CFE}"/>
            </a:ext>
          </a:extLst>
        </xdr:cNvPr>
        <xdr:cNvCxnSpPr/>
      </xdr:nvCxnSpPr>
      <xdr:spPr>
        <a:xfrm flipV="1">
          <a:off x="14703424" y="5713095"/>
          <a:ext cx="0" cy="1525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398" name="【認定こども園・幼稚園・保育所】&#10;有形固定資産減価償却率最小値テキスト">
          <a:extLst>
            <a:ext uri="{FF2B5EF4-FFF2-40B4-BE49-F238E27FC236}">
              <a16:creationId xmlns:a16="http://schemas.microsoft.com/office/drawing/2014/main" id="{36BE151E-2474-475D-9829-091BD47BC8E3}"/>
            </a:ext>
          </a:extLst>
        </xdr:cNvPr>
        <xdr:cNvSpPr txBox="1"/>
      </xdr:nvSpPr>
      <xdr:spPr>
        <a:xfrm>
          <a:off x="14742160" y="724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399" name="直線コネクタ 398">
          <a:extLst>
            <a:ext uri="{FF2B5EF4-FFF2-40B4-BE49-F238E27FC236}">
              <a16:creationId xmlns:a16="http://schemas.microsoft.com/office/drawing/2014/main" id="{E0B540BC-C490-4D13-8796-CC6F7DBD6B70}"/>
            </a:ext>
          </a:extLst>
        </xdr:cNvPr>
        <xdr:cNvCxnSpPr/>
      </xdr:nvCxnSpPr>
      <xdr:spPr>
        <a:xfrm>
          <a:off x="14611350" y="723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169562</xdr:rowOff>
    </xdr:from>
    <xdr:ext cx="405111" cy="259045"/>
    <xdr:sp macro="" textlink="">
      <xdr:nvSpPr>
        <xdr:cNvPr id="400" name="【認定こども園・幼稚園・保育所】&#10;有形固定資産減価償却率最大値テキスト">
          <a:extLst>
            <a:ext uri="{FF2B5EF4-FFF2-40B4-BE49-F238E27FC236}">
              <a16:creationId xmlns:a16="http://schemas.microsoft.com/office/drawing/2014/main" id="{37440D26-4DEC-4934-84BB-6F4828E72C12}"/>
            </a:ext>
          </a:extLst>
        </xdr:cNvPr>
        <xdr:cNvSpPr txBox="1"/>
      </xdr:nvSpPr>
      <xdr:spPr>
        <a:xfrm>
          <a:off x="14742160" y="5488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51435</xdr:rowOff>
    </xdr:from>
    <xdr:to>
      <xdr:col>86</xdr:col>
      <xdr:colOff>25400</xdr:colOff>
      <xdr:row>33</xdr:row>
      <xdr:rowOff>51435</xdr:rowOff>
    </xdr:to>
    <xdr:cxnSp macro="">
      <xdr:nvCxnSpPr>
        <xdr:cNvPr id="401" name="直線コネクタ 400">
          <a:extLst>
            <a:ext uri="{FF2B5EF4-FFF2-40B4-BE49-F238E27FC236}">
              <a16:creationId xmlns:a16="http://schemas.microsoft.com/office/drawing/2014/main" id="{B1990E50-2F25-472C-B0A5-F3E84289FC56}"/>
            </a:ext>
          </a:extLst>
        </xdr:cNvPr>
        <xdr:cNvCxnSpPr/>
      </xdr:nvCxnSpPr>
      <xdr:spPr>
        <a:xfrm>
          <a:off x="14611350" y="57130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152417</xdr:rowOff>
    </xdr:from>
    <xdr:ext cx="405111" cy="259045"/>
    <xdr:sp macro="" textlink="">
      <xdr:nvSpPr>
        <xdr:cNvPr id="402" name="【認定こども園・幼稚園・保育所】&#10;有形固定資産減価償却率平均値テキスト">
          <a:extLst>
            <a:ext uri="{FF2B5EF4-FFF2-40B4-BE49-F238E27FC236}">
              <a16:creationId xmlns:a16="http://schemas.microsoft.com/office/drawing/2014/main" id="{7ACF89CB-22C6-4BB7-97FF-ABFC20D949B6}"/>
            </a:ext>
          </a:extLst>
        </xdr:cNvPr>
        <xdr:cNvSpPr txBox="1"/>
      </xdr:nvSpPr>
      <xdr:spPr>
        <a:xfrm>
          <a:off x="14742160" y="63246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2540</xdr:rowOff>
    </xdr:from>
    <xdr:to>
      <xdr:col>85</xdr:col>
      <xdr:colOff>177800</xdr:colOff>
      <xdr:row>37</xdr:row>
      <xdr:rowOff>104140</xdr:rowOff>
    </xdr:to>
    <xdr:sp macro="" textlink="">
      <xdr:nvSpPr>
        <xdr:cNvPr id="403" name="フローチャート: 判断 402">
          <a:extLst>
            <a:ext uri="{FF2B5EF4-FFF2-40B4-BE49-F238E27FC236}">
              <a16:creationId xmlns:a16="http://schemas.microsoft.com/office/drawing/2014/main" id="{75DD94FF-DCAF-463E-B8ED-7C24AF22F7C1}"/>
            </a:ext>
          </a:extLst>
        </xdr:cNvPr>
        <xdr:cNvSpPr/>
      </xdr:nvSpPr>
      <xdr:spPr>
        <a:xfrm>
          <a:off x="14649450" y="634619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404" name="フローチャート: 判断 403">
          <a:extLst>
            <a:ext uri="{FF2B5EF4-FFF2-40B4-BE49-F238E27FC236}">
              <a16:creationId xmlns:a16="http://schemas.microsoft.com/office/drawing/2014/main" id="{6F2A641D-EBF4-4947-9056-742B409FC2C8}"/>
            </a:ext>
          </a:extLst>
        </xdr:cNvPr>
        <xdr:cNvSpPr/>
      </xdr:nvSpPr>
      <xdr:spPr>
        <a:xfrm>
          <a:off x="13887450" y="62699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55880</xdr:rowOff>
    </xdr:from>
    <xdr:to>
      <xdr:col>76</xdr:col>
      <xdr:colOff>165100</xdr:colOff>
      <xdr:row>36</xdr:row>
      <xdr:rowOff>157480</xdr:rowOff>
    </xdr:to>
    <xdr:sp macro="" textlink="">
      <xdr:nvSpPr>
        <xdr:cNvPr id="405" name="フローチャート: 判断 404">
          <a:extLst>
            <a:ext uri="{FF2B5EF4-FFF2-40B4-BE49-F238E27FC236}">
              <a16:creationId xmlns:a16="http://schemas.microsoft.com/office/drawing/2014/main" id="{DA6F35D4-008B-4CB4-8BFD-7D48D9EBB348}"/>
            </a:ext>
          </a:extLst>
        </xdr:cNvPr>
        <xdr:cNvSpPr/>
      </xdr:nvSpPr>
      <xdr:spPr>
        <a:xfrm>
          <a:off x="13089890" y="623189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42545</xdr:rowOff>
    </xdr:from>
    <xdr:to>
      <xdr:col>72</xdr:col>
      <xdr:colOff>38100</xdr:colOff>
      <xdr:row>36</xdr:row>
      <xdr:rowOff>144145</xdr:rowOff>
    </xdr:to>
    <xdr:sp macro="" textlink="">
      <xdr:nvSpPr>
        <xdr:cNvPr id="406" name="フローチャート: 判断 405">
          <a:extLst>
            <a:ext uri="{FF2B5EF4-FFF2-40B4-BE49-F238E27FC236}">
              <a16:creationId xmlns:a16="http://schemas.microsoft.com/office/drawing/2014/main" id="{8080CC4E-04AF-46EA-AE0B-2191F19B4121}"/>
            </a:ext>
          </a:extLst>
        </xdr:cNvPr>
        <xdr:cNvSpPr/>
      </xdr:nvSpPr>
      <xdr:spPr>
        <a:xfrm>
          <a:off x="12303760" y="62166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17780</xdr:rowOff>
    </xdr:from>
    <xdr:to>
      <xdr:col>67</xdr:col>
      <xdr:colOff>101600</xdr:colOff>
      <xdr:row>36</xdr:row>
      <xdr:rowOff>119380</xdr:rowOff>
    </xdr:to>
    <xdr:sp macro="" textlink="">
      <xdr:nvSpPr>
        <xdr:cNvPr id="407" name="フローチャート: 判断 406">
          <a:extLst>
            <a:ext uri="{FF2B5EF4-FFF2-40B4-BE49-F238E27FC236}">
              <a16:creationId xmlns:a16="http://schemas.microsoft.com/office/drawing/2014/main" id="{11E58F23-BB0F-4ACC-91FE-C04FEE28A744}"/>
            </a:ext>
          </a:extLst>
        </xdr:cNvPr>
        <xdr:cNvSpPr/>
      </xdr:nvSpPr>
      <xdr:spPr>
        <a:xfrm>
          <a:off x="11487150" y="619379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08" name="テキスト ボックス 407">
          <a:extLst>
            <a:ext uri="{FF2B5EF4-FFF2-40B4-BE49-F238E27FC236}">
              <a16:creationId xmlns:a16="http://schemas.microsoft.com/office/drawing/2014/main" id="{0E53FA3B-DB76-4656-B445-20FB4B923A86}"/>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09" name="テキスト ボックス 408">
          <a:extLst>
            <a:ext uri="{FF2B5EF4-FFF2-40B4-BE49-F238E27FC236}">
              <a16:creationId xmlns:a16="http://schemas.microsoft.com/office/drawing/2014/main" id="{EFD712AC-6489-497E-B0B8-38753E840DE1}"/>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10" name="テキスト ボックス 409">
          <a:extLst>
            <a:ext uri="{FF2B5EF4-FFF2-40B4-BE49-F238E27FC236}">
              <a16:creationId xmlns:a16="http://schemas.microsoft.com/office/drawing/2014/main" id="{56F5C052-2B80-47C4-93A7-E2116B569A3C}"/>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11" name="テキスト ボックス 410">
          <a:extLst>
            <a:ext uri="{FF2B5EF4-FFF2-40B4-BE49-F238E27FC236}">
              <a16:creationId xmlns:a16="http://schemas.microsoft.com/office/drawing/2014/main" id="{3AF46AAE-3F56-451C-9CC0-99142E01ABA4}"/>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12" name="テキスト ボックス 411">
          <a:extLst>
            <a:ext uri="{FF2B5EF4-FFF2-40B4-BE49-F238E27FC236}">
              <a16:creationId xmlns:a16="http://schemas.microsoft.com/office/drawing/2014/main" id="{5F406957-C2CD-4CAB-B99A-A3E3126BF11B}"/>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135890</xdr:rowOff>
    </xdr:from>
    <xdr:to>
      <xdr:col>81</xdr:col>
      <xdr:colOff>101600</xdr:colOff>
      <xdr:row>40</xdr:row>
      <xdr:rowOff>66040</xdr:rowOff>
    </xdr:to>
    <xdr:sp macro="" textlink="">
      <xdr:nvSpPr>
        <xdr:cNvPr id="413" name="楕円 412">
          <a:extLst>
            <a:ext uri="{FF2B5EF4-FFF2-40B4-BE49-F238E27FC236}">
              <a16:creationId xmlns:a16="http://schemas.microsoft.com/office/drawing/2014/main" id="{917C5AF0-354C-4C4E-B118-40566B396E5D}"/>
            </a:ext>
          </a:extLst>
        </xdr:cNvPr>
        <xdr:cNvSpPr/>
      </xdr:nvSpPr>
      <xdr:spPr>
        <a:xfrm>
          <a:off x="13887450" y="68186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40</xdr:row>
      <xdr:rowOff>31115</xdr:rowOff>
    </xdr:from>
    <xdr:to>
      <xdr:col>76</xdr:col>
      <xdr:colOff>165100</xdr:colOff>
      <xdr:row>40</xdr:row>
      <xdr:rowOff>132715</xdr:rowOff>
    </xdr:to>
    <xdr:sp macro="" textlink="">
      <xdr:nvSpPr>
        <xdr:cNvPr id="414" name="楕円 413">
          <a:extLst>
            <a:ext uri="{FF2B5EF4-FFF2-40B4-BE49-F238E27FC236}">
              <a16:creationId xmlns:a16="http://schemas.microsoft.com/office/drawing/2014/main" id="{4676F38C-8418-44DD-BABE-BA4FB58EB544}"/>
            </a:ext>
          </a:extLst>
        </xdr:cNvPr>
        <xdr:cNvSpPr/>
      </xdr:nvSpPr>
      <xdr:spPr>
        <a:xfrm>
          <a:off x="13089890" y="688721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15240</xdr:rowOff>
    </xdr:from>
    <xdr:to>
      <xdr:col>81</xdr:col>
      <xdr:colOff>50800</xdr:colOff>
      <xdr:row>40</xdr:row>
      <xdr:rowOff>81915</xdr:rowOff>
    </xdr:to>
    <xdr:cxnSp macro="">
      <xdr:nvCxnSpPr>
        <xdr:cNvPr id="415" name="直線コネクタ 414">
          <a:extLst>
            <a:ext uri="{FF2B5EF4-FFF2-40B4-BE49-F238E27FC236}">
              <a16:creationId xmlns:a16="http://schemas.microsoft.com/office/drawing/2014/main" id="{DCAC222C-C183-4AE4-9E2F-59F39A4314AD}"/>
            </a:ext>
          </a:extLst>
        </xdr:cNvPr>
        <xdr:cNvCxnSpPr/>
      </xdr:nvCxnSpPr>
      <xdr:spPr>
        <a:xfrm flipV="1">
          <a:off x="13144500" y="6877050"/>
          <a:ext cx="79756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141605</xdr:rowOff>
    </xdr:from>
    <xdr:to>
      <xdr:col>72</xdr:col>
      <xdr:colOff>38100</xdr:colOff>
      <xdr:row>40</xdr:row>
      <xdr:rowOff>71755</xdr:rowOff>
    </xdr:to>
    <xdr:sp macro="" textlink="">
      <xdr:nvSpPr>
        <xdr:cNvPr id="416" name="楕円 415">
          <a:extLst>
            <a:ext uri="{FF2B5EF4-FFF2-40B4-BE49-F238E27FC236}">
              <a16:creationId xmlns:a16="http://schemas.microsoft.com/office/drawing/2014/main" id="{44F95DE8-EDD1-4BF1-BE1A-818C0F04B99B}"/>
            </a:ext>
          </a:extLst>
        </xdr:cNvPr>
        <xdr:cNvSpPr/>
      </xdr:nvSpPr>
      <xdr:spPr>
        <a:xfrm>
          <a:off x="12303760" y="68262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20955</xdr:rowOff>
    </xdr:from>
    <xdr:to>
      <xdr:col>76</xdr:col>
      <xdr:colOff>114300</xdr:colOff>
      <xdr:row>40</xdr:row>
      <xdr:rowOff>81915</xdr:rowOff>
    </xdr:to>
    <xdr:cxnSp macro="">
      <xdr:nvCxnSpPr>
        <xdr:cNvPr id="417" name="直線コネクタ 416">
          <a:extLst>
            <a:ext uri="{FF2B5EF4-FFF2-40B4-BE49-F238E27FC236}">
              <a16:creationId xmlns:a16="http://schemas.microsoft.com/office/drawing/2014/main" id="{E8A76129-8673-4E80-989A-F0BD7DF946DB}"/>
            </a:ext>
          </a:extLst>
        </xdr:cNvPr>
        <xdr:cNvCxnSpPr/>
      </xdr:nvCxnSpPr>
      <xdr:spPr>
        <a:xfrm>
          <a:off x="12346940" y="6875145"/>
          <a:ext cx="79756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80645</xdr:rowOff>
    </xdr:from>
    <xdr:to>
      <xdr:col>67</xdr:col>
      <xdr:colOff>101600</xdr:colOff>
      <xdr:row>40</xdr:row>
      <xdr:rowOff>10795</xdr:rowOff>
    </xdr:to>
    <xdr:sp macro="" textlink="">
      <xdr:nvSpPr>
        <xdr:cNvPr id="418" name="楕円 417">
          <a:extLst>
            <a:ext uri="{FF2B5EF4-FFF2-40B4-BE49-F238E27FC236}">
              <a16:creationId xmlns:a16="http://schemas.microsoft.com/office/drawing/2014/main" id="{D3736C1A-3E80-43B2-BAA3-E8ABF5B75AB7}"/>
            </a:ext>
          </a:extLst>
        </xdr:cNvPr>
        <xdr:cNvSpPr/>
      </xdr:nvSpPr>
      <xdr:spPr>
        <a:xfrm>
          <a:off x="11487150" y="67691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131445</xdr:rowOff>
    </xdr:from>
    <xdr:to>
      <xdr:col>71</xdr:col>
      <xdr:colOff>177800</xdr:colOff>
      <xdr:row>40</xdr:row>
      <xdr:rowOff>20955</xdr:rowOff>
    </xdr:to>
    <xdr:cxnSp macro="">
      <xdr:nvCxnSpPr>
        <xdr:cNvPr id="419" name="直線コネクタ 418">
          <a:extLst>
            <a:ext uri="{FF2B5EF4-FFF2-40B4-BE49-F238E27FC236}">
              <a16:creationId xmlns:a16="http://schemas.microsoft.com/office/drawing/2014/main" id="{742F4806-5452-48EE-8B7A-841E1924C719}"/>
            </a:ext>
          </a:extLst>
        </xdr:cNvPr>
        <xdr:cNvCxnSpPr/>
      </xdr:nvCxnSpPr>
      <xdr:spPr>
        <a:xfrm>
          <a:off x="11541760" y="6821805"/>
          <a:ext cx="80518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48277</xdr:rowOff>
    </xdr:from>
    <xdr:ext cx="405111" cy="259045"/>
    <xdr:sp macro="" textlink="">
      <xdr:nvSpPr>
        <xdr:cNvPr id="420" name="n_1aveValue【認定こども園・幼稚園・保育所】&#10;有形固定資産減価償却率">
          <a:extLst>
            <a:ext uri="{FF2B5EF4-FFF2-40B4-BE49-F238E27FC236}">
              <a16:creationId xmlns:a16="http://schemas.microsoft.com/office/drawing/2014/main" id="{32B92FD7-03E6-45CB-B653-5CEB1B682572}"/>
            </a:ext>
          </a:extLst>
        </xdr:cNvPr>
        <xdr:cNvSpPr txBox="1"/>
      </xdr:nvSpPr>
      <xdr:spPr>
        <a:xfrm>
          <a:off x="13738234" y="605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2557</xdr:rowOff>
    </xdr:from>
    <xdr:ext cx="405111" cy="259045"/>
    <xdr:sp macro="" textlink="">
      <xdr:nvSpPr>
        <xdr:cNvPr id="421" name="n_2aveValue【認定こども園・幼稚園・保育所】&#10;有形固定資産減価償却率">
          <a:extLst>
            <a:ext uri="{FF2B5EF4-FFF2-40B4-BE49-F238E27FC236}">
              <a16:creationId xmlns:a16="http://schemas.microsoft.com/office/drawing/2014/main" id="{FE97E018-7066-4BAA-AE51-C8DCBC3F0F60}"/>
            </a:ext>
          </a:extLst>
        </xdr:cNvPr>
        <xdr:cNvSpPr txBox="1"/>
      </xdr:nvSpPr>
      <xdr:spPr>
        <a:xfrm>
          <a:off x="12957184" y="60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160672</xdr:rowOff>
    </xdr:from>
    <xdr:ext cx="405111" cy="259045"/>
    <xdr:sp macro="" textlink="">
      <xdr:nvSpPr>
        <xdr:cNvPr id="422" name="n_3aveValue【認定こども園・幼稚園・保育所】&#10;有形固定資産減価償却率">
          <a:extLst>
            <a:ext uri="{FF2B5EF4-FFF2-40B4-BE49-F238E27FC236}">
              <a16:creationId xmlns:a16="http://schemas.microsoft.com/office/drawing/2014/main" id="{62169ED9-2E74-426D-9CA2-220F528D7030}"/>
            </a:ext>
          </a:extLst>
        </xdr:cNvPr>
        <xdr:cNvSpPr txBox="1"/>
      </xdr:nvSpPr>
      <xdr:spPr>
        <a:xfrm>
          <a:off x="12171054" y="599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135907</xdr:rowOff>
    </xdr:from>
    <xdr:ext cx="405111" cy="259045"/>
    <xdr:sp macro="" textlink="">
      <xdr:nvSpPr>
        <xdr:cNvPr id="423" name="n_4aveValue【認定こども園・幼稚園・保育所】&#10;有形固定資産減価償却率">
          <a:extLst>
            <a:ext uri="{FF2B5EF4-FFF2-40B4-BE49-F238E27FC236}">
              <a16:creationId xmlns:a16="http://schemas.microsoft.com/office/drawing/2014/main" id="{6ECEC428-7B71-41FB-9C0E-9438E31CB408}"/>
            </a:ext>
          </a:extLst>
        </xdr:cNvPr>
        <xdr:cNvSpPr txBox="1"/>
      </xdr:nvSpPr>
      <xdr:spPr>
        <a:xfrm>
          <a:off x="11354444" y="596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57167</xdr:rowOff>
    </xdr:from>
    <xdr:ext cx="405111" cy="259045"/>
    <xdr:sp macro="" textlink="">
      <xdr:nvSpPr>
        <xdr:cNvPr id="424" name="n_1mainValue【認定こども園・幼稚園・保育所】&#10;有形固定資産減価償却率">
          <a:extLst>
            <a:ext uri="{FF2B5EF4-FFF2-40B4-BE49-F238E27FC236}">
              <a16:creationId xmlns:a16="http://schemas.microsoft.com/office/drawing/2014/main" id="{814AB604-F6CA-4CAC-9E53-F23D4E6F9632}"/>
            </a:ext>
          </a:extLst>
        </xdr:cNvPr>
        <xdr:cNvSpPr txBox="1"/>
      </xdr:nvSpPr>
      <xdr:spPr>
        <a:xfrm>
          <a:off x="13738234" y="691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123842</xdr:rowOff>
    </xdr:from>
    <xdr:ext cx="405111" cy="259045"/>
    <xdr:sp macro="" textlink="">
      <xdr:nvSpPr>
        <xdr:cNvPr id="425" name="n_2mainValue【認定こども園・幼稚園・保育所】&#10;有形固定資産減価償却率">
          <a:extLst>
            <a:ext uri="{FF2B5EF4-FFF2-40B4-BE49-F238E27FC236}">
              <a16:creationId xmlns:a16="http://schemas.microsoft.com/office/drawing/2014/main" id="{56AF4650-90AC-4960-9D9F-86B4CD381DD4}"/>
            </a:ext>
          </a:extLst>
        </xdr:cNvPr>
        <xdr:cNvSpPr txBox="1"/>
      </xdr:nvSpPr>
      <xdr:spPr>
        <a:xfrm>
          <a:off x="12957184" y="698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62882</xdr:rowOff>
    </xdr:from>
    <xdr:ext cx="405111" cy="259045"/>
    <xdr:sp macro="" textlink="">
      <xdr:nvSpPr>
        <xdr:cNvPr id="426" name="n_3mainValue【認定こども園・幼稚園・保育所】&#10;有形固定資産減価償却率">
          <a:extLst>
            <a:ext uri="{FF2B5EF4-FFF2-40B4-BE49-F238E27FC236}">
              <a16:creationId xmlns:a16="http://schemas.microsoft.com/office/drawing/2014/main" id="{F37E02D4-92A1-486B-AB36-98C74441FAF2}"/>
            </a:ext>
          </a:extLst>
        </xdr:cNvPr>
        <xdr:cNvSpPr txBox="1"/>
      </xdr:nvSpPr>
      <xdr:spPr>
        <a:xfrm>
          <a:off x="12171054" y="691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1922</xdr:rowOff>
    </xdr:from>
    <xdr:ext cx="405111" cy="259045"/>
    <xdr:sp macro="" textlink="">
      <xdr:nvSpPr>
        <xdr:cNvPr id="427" name="n_4mainValue【認定こども園・幼稚園・保育所】&#10;有形固定資産減価償却率">
          <a:extLst>
            <a:ext uri="{FF2B5EF4-FFF2-40B4-BE49-F238E27FC236}">
              <a16:creationId xmlns:a16="http://schemas.microsoft.com/office/drawing/2014/main" id="{692E91B6-7CBC-424C-BA12-9A3CB416B448}"/>
            </a:ext>
          </a:extLst>
        </xdr:cNvPr>
        <xdr:cNvSpPr txBox="1"/>
      </xdr:nvSpPr>
      <xdr:spPr>
        <a:xfrm>
          <a:off x="11354444" y="685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28" name="正方形/長方形 427">
          <a:extLst>
            <a:ext uri="{FF2B5EF4-FFF2-40B4-BE49-F238E27FC236}">
              <a16:creationId xmlns:a16="http://schemas.microsoft.com/office/drawing/2014/main" id="{F0D2E191-96A5-42F7-B4F9-56EBA833F600}"/>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29" name="正方形/長方形 428">
          <a:extLst>
            <a:ext uri="{FF2B5EF4-FFF2-40B4-BE49-F238E27FC236}">
              <a16:creationId xmlns:a16="http://schemas.microsoft.com/office/drawing/2014/main" id="{0935EFE4-DC9B-42BE-84B1-22AD2107F3E9}"/>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30" name="正方形/長方形 429">
          <a:extLst>
            <a:ext uri="{FF2B5EF4-FFF2-40B4-BE49-F238E27FC236}">
              <a16:creationId xmlns:a16="http://schemas.microsoft.com/office/drawing/2014/main" id="{7BFC352E-1B4B-4900-83DF-007D41E6F6F6}"/>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31" name="正方形/長方形 430">
          <a:extLst>
            <a:ext uri="{FF2B5EF4-FFF2-40B4-BE49-F238E27FC236}">
              <a16:creationId xmlns:a16="http://schemas.microsoft.com/office/drawing/2014/main" id="{113B685D-27C7-4022-8ABC-FC20F69240D2}"/>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32" name="正方形/長方形 431">
          <a:extLst>
            <a:ext uri="{FF2B5EF4-FFF2-40B4-BE49-F238E27FC236}">
              <a16:creationId xmlns:a16="http://schemas.microsoft.com/office/drawing/2014/main" id="{3DE9B164-C5BD-4C1A-BCB4-5E85EB9C3326}"/>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33" name="正方形/長方形 432">
          <a:extLst>
            <a:ext uri="{FF2B5EF4-FFF2-40B4-BE49-F238E27FC236}">
              <a16:creationId xmlns:a16="http://schemas.microsoft.com/office/drawing/2014/main" id="{9E3B54B9-07E0-46F2-A24B-DDB89CAC2AE8}"/>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34" name="正方形/長方形 433">
          <a:extLst>
            <a:ext uri="{FF2B5EF4-FFF2-40B4-BE49-F238E27FC236}">
              <a16:creationId xmlns:a16="http://schemas.microsoft.com/office/drawing/2014/main" id="{1C69DC79-F0FA-4A70-B619-83A7A0B3EA0B}"/>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35" name="正方形/長方形 434">
          <a:extLst>
            <a:ext uri="{FF2B5EF4-FFF2-40B4-BE49-F238E27FC236}">
              <a16:creationId xmlns:a16="http://schemas.microsoft.com/office/drawing/2014/main" id="{BC47FB69-CAA6-404D-B5F2-D7FA37C7FFEB}"/>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36" name="テキスト ボックス 435">
          <a:extLst>
            <a:ext uri="{FF2B5EF4-FFF2-40B4-BE49-F238E27FC236}">
              <a16:creationId xmlns:a16="http://schemas.microsoft.com/office/drawing/2014/main" id="{28F1B66E-7237-43B6-ACE7-A28C362EC478}"/>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37" name="直線コネクタ 436">
          <a:extLst>
            <a:ext uri="{FF2B5EF4-FFF2-40B4-BE49-F238E27FC236}">
              <a16:creationId xmlns:a16="http://schemas.microsoft.com/office/drawing/2014/main" id="{54C53D8C-BCB3-4CAB-8DAE-CCA8B0748804}"/>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38" name="直線コネクタ 437">
          <a:extLst>
            <a:ext uri="{FF2B5EF4-FFF2-40B4-BE49-F238E27FC236}">
              <a16:creationId xmlns:a16="http://schemas.microsoft.com/office/drawing/2014/main" id="{C3380930-9F40-48AB-B833-D8125A6C5346}"/>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39" name="テキスト ボックス 438">
          <a:extLst>
            <a:ext uri="{FF2B5EF4-FFF2-40B4-BE49-F238E27FC236}">
              <a16:creationId xmlns:a16="http://schemas.microsoft.com/office/drawing/2014/main" id="{7D063FB8-FB9C-4E15-85F1-9EFA4DAF989A}"/>
            </a:ext>
          </a:extLst>
        </xdr:cNvPr>
        <xdr:cNvSpPr txBox="1"/>
      </xdr:nvSpPr>
      <xdr:spPr>
        <a:xfrm>
          <a:off x="160472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40" name="直線コネクタ 439">
          <a:extLst>
            <a:ext uri="{FF2B5EF4-FFF2-40B4-BE49-F238E27FC236}">
              <a16:creationId xmlns:a16="http://schemas.microsoft.com/office/drawing/2014/main" id="{C1A43344-B0AA-4FA7-B184-22F16E9B3AAC}"/>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41" name="テキスト ボックス 440">
          <a:extLst>
            <a:ext uri="{FF2B5EF4-FFF2-40B4-BE49-F238E27FC236}">
              <a16:creationId xmlns:a16="http://schemas.microsoft.com/office/drawing/2014/main" id="{4395F406-94AE-4C67-A94A-ECF12F2EA85B}"/>
            </a:ext>
          </a:extLst>
        </xdr:cNvPr>
        <xdr:cNvSpPr txBox="1"/>
      </xdr:nvSpPr>
      <xdr:spPr>
        <a:xfrm>
          <a:off x="16047266"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42" name="直線コネクタ 441">
          <a:extLst>
            <a:ext uri="{FF2B5EF4-FFF2-40B4-BE49-F238E27FC236}">
              <a16:creationId xmlns:a16="http://schemas.microsoft.com/office/drawing/2014/main" id="{09244859-76B5-4588-91B1-8D79D62903BC}"/>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43" name="テキスト ボックス 442">
          <a:extLst>
            <a:ext uri="{FF2B5EF4-FFF2-40B4-BE49-F238E27FC236}">
              <a16:creationId xmlns:a16="http://schemas.microsoft.com/office/drawing/2014/main" id="{1CC803FF-0AE7-4A83-AE2C-4C8B29F30D38}"/>
            </a:ext>
          </a:extLst>
        </xdr:cNvPr>
        <xdr:cNvSpPr txBox="1"/>
      </xdr:nvSpPr>
      <xdr:spPr>
        <a:xfrm>
          <a:off x="16047266"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44" name="直線コネクタ 443">
          <a:extLst>
            <a:ext uri="{FF2B5EF4-FFF2-40B4-BE49-F238E27FC236}">
              <a16:creationId xmlns:a16="http://schemas.microsoft.com/office/drawing/2014/main" id="{AD643619-4788-4F00-9898-E45DF701B52A}"/>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45" name="テキスト ボックス 444">
          <a:extLst>
            <a:ext uri="{FF2B5EF4-FFF2-40B4-BE49-F238E27FC236}">
              <a16:creationId xmlns:a16="http://schemas.microsoft.com/office/drawing/2014/main" id="{370E2C6F-F651-4DA4-9FC3-96107D7D9E27}"/>
            </a:ext>
          </a:extLst>
        </xdr:cNvPr>
        <xdr:cNvSpPr txBox="1"/>
      </xdr:nvSpPr>
      <xdr:spPr>
        <a:xfrm>
          <a:off x="16047266"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46" name="直線コネクタ 445">
          <a:extLst>
            <a:ext uri="{FF2B5EF4-FFF2-40B4-BE49-F238E27FC236}">
              <a16:creationId xmlns:a16="http://schemas.microsoft.com/office/drawing/2014/main" id="{823C7CA4-F018-450C-BF00-E24FCA4FA793}"/>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47" name="テキスト ボックス 446">
          <a:extLst>
            <a:ext uri="{FF2B5EF4-FFF2-40B4-BE49-F238E27FC236}">
              <a16:creationId xmlns:a16="http://schemas.microsoft.com/office/drawing/2014/main" id="{E9F6E6BC-FAAB-496E-8FC7-5D384156191C}"/>
            </a:ext>
          </a:extLst>
        </xdr:cNvPr>
        <xdr:cNvSpPr txBox="1"/>
      </xdr:nvSpPr>
      <xdr:spPr>
        <a:xfrm>
          <a:off x="16047266"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48" name="直線コネクタ 447">
          <a:extLst>
            <a:ext uri="{FF2B5EF4-FFF2-40B4-BE49-F238E27FC236}">
              <a16:creationId xmlns:a16="http://schemas.microsoft.com/office/drawing/2014/main" id="{01829903-FAC1-4B31-8283-B8D56C35C1A1}"/>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49" name="テキスト ボックス 448">
          <a:extLst>
            <a:ext uri="{FF2B5EF4-FFF2-40B4-BE49-F238E27FC236}">
              <a16:creationId xmlns:a16="http://schemas.microsoft.com/office/drawing/2014/main" id="{28B92049-CFD7-4C42-AA9F-050821344AE7}"/>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50" name="【認定こども園・幼稚園・保育所】&#10;一人当たり面積グラフ枠">
          <a:extLst>
            <a:ext uri="{FF2B5EF4-FFF2-40B4-BE49-F238E27FC236}">
              <a16:creationId xmlns:a16="http://schemas.microsoft.com/office/drawing/2014/main" id="{4F14F665-69A6-4D32-AD94-BDC6CAC1089B}"/>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109728</xdr:rowOff>
    </xdr:from>
    <xdr:to>
      <xdr:col>116</xdr:col>
      <xdr:colOff>62864</xdr:colOff>
      <xdr:row>42</xdr:row>
      <xdr:rowOff>19050</xdr:rowOff>
    </xdr:to>
    <xdr:cxnSp macro="">
      <xdr:nvCxnSpPr>
        <xdr:cNvPr id="451" name="直線コネクタ 450">
          <a:extLst>
            <a:ext uri="{FF2B5EF4-FFF2-40B4-BE49-F238E27FC236}">
              <a16:creationId xmlns:a16="http://schemas.microsoft.com/office/drawing/2014/main" id="{742A0706-3F4B-4F74-8DBB-EACDA116E07E}"/>
            </a:ext>
          </a:extLst>
        </xdr:cNvPr>
        <xdr:cNvCxnSpPr/>
      </xdr:nvCxnSpPr>
      <xdr:spPr>
        <a:xfrm flipV="1">
          <a:off x="19947254" y="5937123"/>
          <a:ext cx="0" cy="12790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22877</xdr:rowOff>
    </xdr:from>
    <xdr:ext cx="469744" cy="259045"/>
    <xdr:sp macro="" textlink="">
      <xdr:nvSpPr>
        <xdr:cNvPr id="452" name="【認定こども園・幼稚園・保育所】&#10;一人当たり面積最小値テキスト">
          <a:extLst>
            <a:ext uri="{FF2B5EF4-FFF2-40B4-BE49-F238E27FC236}">
              <a16:creationId xmlns:a16="http://schemas.microsoft.com/office/drawing/2014/main" id="{DF14B8AC-EF64-4AC0-AAB3-EF7F0C4E1FAA}"/>
            </a:ext>
          </a:extLst>
        </xdr:cNvPr>
        <xdr:cNvSpPr txBox="1"/>
      </xdr:nvSpPr>
      <xdr:spPr>
        <a:xfrm>
          <a:off x="19985990" y="721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19050</xdr:rowOff>
    </xdr:from>
    <xdr:to>
      <xdr:col>116</xdr:col>
      <xdr:colOff>152400</xdr:colOff>
      <xdr:row>42</xdr:row>
      <xdr:rowOff>19050</xdr:rowOff>
    </xdr:to>
    <xdr:cxnSp macro="">
      <xdr:nvCxnSpPr>
        <xdr:cNvPr id="453" name="直線コネクタ 452">
          <a:extLst>
            <a:ext uri="{FF2B5EF4-FFF2-40B4-BE49-F238E27FC236}">
              <a16:creationId xmlns:a16="http://schemas.microsoft.com/office/drawing/2014/main" id="{4920A97B-2A66-4538-87F0-6A5125C15E5C}"/>
            </a:ext>
          </a:extLst>
        </xdr:cNvPr>
        <xdr:cNvCxnSpPr/>
      </xdr:nvCxnSpPr>
      <xdr:spPr>
        <a:xfrm>
          <a:off x="19885660" y="7216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56405</xdr:rowOff>
    </xdr:from>
    <xdr:ext cx="469744" cy="259045"/>
    <xdr:sp macro="" textlink="">
      <xdr:nvSpPr>
        <xdr:cNvPr id="454" name="【認定こども園・幼稚園・保育所】&#10;一人当たり面積最大値テキスト">
          <a:extLst>
            <a:ext uri="{FF2B5EF4-FFF2-40B4-BE49-F238E27FC236}">
              <a16:creationId xmlns:a16="http://schemas.microsoft.com/office/drawing/2014/main" id="{34546572-D3B5-436D-8DBB-ADB0BA7D3DF6}"/>
            </a:ext>
          </a:extLst>
        </xdr:cNvPr>
        <xdr:cNvSpPr txBox="1"/>
      </xdr:nvSpPr>
      <xdr:spPr>
        <a:xfrm>
          <a:off x="19985990" y="5718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109728</xdr:rowOff>
    </xdr:from>
    <xdr:to>
      <xdr:col>116</xdr:col>
      <xdr:colOff>152400</xdr:colOff>
      <xdr:row>34</xdr:row>
      <xdr:rowOff>109728</xdr:rowOff>
    </xdr:to>
    <xdr:cxnSp macro="">
      <xdr:nvCxnSpPr>
        <xdr:cNvPr id="455" name="直線コネクタ 454">
          <a:extLst>
            <a:ext uri="{FF2B5EF4-FFF2-40B4-BE49-F238E27FC236}">
              <a16:creationId xmlns:a16="http://schemas.microsoft.com/office/drawing/2014/main" id="{D73EC307-E58E-4245-AA21-150475BC7FB1}"/>
            </a:ext>
          </a:extLst>
        </xdr:cNvPr>
        <xdr:cNvCxnSpPr/>
      </xdr:nvCxnSpPr>
      <xdr:spPr>
        <a:xfrm>
          <a:off x="19885660" y="59371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34307</xdr:rowOff>
    </xdr:from>
    <xdr:ext cx="469744" cy="259045"/>
    <xdr:sp macro="" textlink="">
      <xdr:nvSpPr>
        <xdr:cNvPr id="456" name="【認定こども園・幼稚園・保育所】&#10;一人当たり面積平均値テキスト">
          <a:extLst>
            <a:ext uri="{FF2B5EF4-FFF2-40B4-BE49-F238E27FC236}">
              <a16:creationId xmlns:a16="http://schemas.microsoft.com/office/drawing/2014/main" id="{32C05179-E764-43E6-8201-17975AC83DF9}"/>
            </a:ext>
          </a:extLst>
        </xdr:cNvPr>
        <xdr:cNvSpPr txBox="1"/>
      </xdr:nvSpPr>
      <xdr:spPr>
        <a:xfrm>
          <a:off x="19985990" y="68923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55880</xdr:rowOff>
    </xdr:from>
    <xdr:to>
      <xdr:col>116</xdr:col>
      <xdr:colOff>114300</xdr:colOff>
      <xdr:row>40</xdr:row>
      <xdr:rowOff>157480</xdr:rowOff>
    </xdr:to>
    <xdr:sp macro="" textlink="">
      <xdr:nvSpPr>
        <xdr:cNvPr id="457" name="フローチャート: 判断 456">
          <a:extLst>
            <a:ext uri="{FF2B5EF4-FFF2-40B4-BE49-F238E27FC236}">
              <a16:creationId xmlns:a16="http://schemas.microsoft.com/office/drawing/2014/main" id="{97DA1039-093A-4CEA-A495-138BE7398844}"/>
            </a:ext>
          </a:extLst>
        </xdr:cNvPr>
        <xdr:cNvSpPr/>
      </xdr:nvSpPr>
      <xdr:spPr>
        <a:xfrm>
          <a:off x="19904710" y="691769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61976</xdr:rowOff>
    </xdr:from>
    <xdr:to>
      <xdr:col>112</xdr:col>
      <xdr:colOff>38100</xdr:colOff>
      <xdr:row>40</xdr:row>
      <xdr:rowOff>163576</xdr:rowOff>
    </xdr:to>
    <xdr:sp macro="" textlink="">
      <xdr:nvSpPr>
        <xdr:cNvPr id="458" name="フローチャート: 判断 457">
          <a:extLst>
            <a:ext uri="{FF2B5EF4-FFF2-40B4-BE49-F238E27FC236}">
              <a16:creationId xmlns:a16="http://schemas.microsoft.com/office/drawing/2014/main" id="{6A048B92-B2C8-4EED-9216-85A395095DCC}"/>
            </a:ext>
          </a:extLst>
        </xdr:cNvPr>
        <xdr:cNvSpPr/>
      </xdr:nvSpPr>
      <xdr:spPr>
        <a:xfrm>
          <a:off x="19161760" y="6916166"/>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62738</xdr:rowOff>
    </xdr:from>
    <xdr:to>
      <xdr:col>107</xdr:col>
      <xdr:colOff>101600</xdr:colOff>
      <xdr:row>40</xdr:row>
      <xdr:rowOff>164338</xdr:rowOff>
    </xdr:to>
    <xdr:sp macro="" textlink="">
      <xdr:nvSpPr>
        <xdr:cNvPr id="459" name="フローチャート: 判断 458">
          <a:extLst>
            <a:ext uri="{FF2B5EF4-FFF2-40B4-BE49-F238E27FC236}">
              <a16:creationId xmlns:a16="http://schemas.microsoft.com/office/drawing/2014/main" id="{E96AF2AD-9521-4DB2-9908-80E8DC11A788}"/>
            </a:ext>
          </a:extLst>
        </xdr:cNvPr>
        <xdr:cNvSpPr/>
      </xdr:nvSpPr>
      <xdr:spPr>
        <a:xfrm>
          <a:off x="18345150" y="6916928"/>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64262</xdr:rowOff>
    </xdr:from>
    <xdr:to>
      <xdr:col>102</xdr:col>
      <xdr:colOff>165100</xdr:colOff>
      <xdr:row>40</xdr:row>
      <xdr:rowOff>165862</xdr:rowOff>
    </xdr:to>
    <xdr:sp macro="" textlink="">
      <xdr:nvSpPr>
        <xdr:cNvPr id="460" name="フローチャート: 判断 459">
          <a:extLst>
            <a:ext uri="{FF2B5EF4-FFF2-40B4-BE49-F238E27FC236}">
              <a16:creationId xmlns:a16="http://schemas.microsoft.com/office/drawing/2014/main" id="{F023EEC8-A447-4E06-909B-555D40DDEAB1}"/>
            </a:ext>
          </a:extLst>
        </xdr:cNvPr>
        <xdr:cNvSpPr/>
      </xdr:nvSpPr>
      <xdr:spPr>
        <a:xfrm>
          <a:off x="17547590" y="6918452"/>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74930</xdr:rowOff>
    </xdr:from>
    <xdr:to>
      <xdr:col>98</xdr:col>
      <xdr:colOff>38100</xdr:colOff>
      <xdr:row>41</xdr:row>
      <xdr:rowOff>5080</xdr:rowOff>
    </xdr:to>
    <xdr:sp macro="" textlink="">
      <xdr:nvSpPr>
        <xdr:cNvPr id="461" name="フローチャート: 判断 460">
          <a:extLst>
            <a:ext uri="{FF2B5EF4-FFF2-40B4-BE49-F238E27FC236}">
              <a16:creationId xmlns:a16="http://schemas.microsoft.com/office/drawing/2014/main" id="{1ED5C882-5781-47E6-B105-DE60FC70745A}"/>
            </a:ext>
          </a:extLst>
        </xdr:cNvPr>
        <xdr:cNvSpPr/>
      </xdr:nvSpPr>
      <xdr:spPr>
        <a:xfrm>
          <a:off x="16761460" y="693293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62" name="テキスト ボックス 461">
          <a:extLst>
            <a:ext uri="{FF2B5EF4-FFF2-40B4-BE49-F238E27FC236}">
              <a16:creationId xmlns:a16="http://schemas.microsoft.com/office/drawing/2014/main" id="{B33A2706-488C-48E5-ADFD-CD8E4A1AE48F}"/>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63" name="テキスト ボックス 462">
          <a:extLst>
            <a:ext uri="{FF2B5EF4-FFF2-40B4-BE49-F238E27FC236}">
              <a16:creationId xmlns:a16="http://schemas.microsoft.com/office/drawing/2014/main" id="{C43C71F0-8907-4D86-B8E1-38268B1EA565}"/>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64" name="テキスト ボックス 463">
          <a:extLst>
            <a:ext uri="{FF2B5EF4-FFF2-40B4-BE49-F238E27FC236}">
              <a16:creationId xmlns:a16="http://schemas.microsoft.com/office/drawing/2014/main" id="{8F7E31DF-7387-4BE7-A7A4-C217DF0D00D7}"/>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65" name="テキスト ボックス 464">
          <a:extLst>
            <a:ext uri="{FF2B5EF4-FFF2-40B4-BE49-F238E27FC236}">
              <a16:creationId xmlns:a16="http://schemas.microsoft.com/office/drawing/2014/main" id="{A4C4554A-0506-4DC5-9991-D0E010AE48F2}"/>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66" name="テキスト ボックス 465">
          <a:extLst>
            <a:ext uri="{FF2B5EF4-FFF2-40B4-BE49-F238E27FC236}">
              <a16:creationId xmlns:a16="http://schemas.microsoft.com/office/drawing/2014/main" id="{D260A18E-1246-4DF4-B0EF-EDD7E860A9E4}"/>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30734</xdr:rowOff>
    </xdr:from>
    <xdr:to>
      <xdr:col>112</xdr:col>
      <xdr:colOff>38100</xdr:colOff>
      <xdr:row>40</xdr:row>
      <xdr:rowOff>132334</xdr:rowOff>
    </xdr:to>
    <xdr:sp macro="" textlink="">
      <xdr:nvSpPr>
        <xdr:cNvPr id="467" name="楕円 466">
          <a:extLst>
            <a:ext uri="{FF2B5EF4-FFF2-40B4-BE49-F238E27FC236}">
              <a16:creationId xmlns:a16="http://schemas.microsoft.com/office/drawing/2014/main" id="{B5132800-756F-4AD8-BD7F-56DFC25098E1}"/>
            </a:ext>
          </a:extLst>
        </xdr:cNvPr>
        <xdr:cNvSpPr/>
      </xdr:nvSpPr>
      <xdr:spPr>
        <a:xfrm>
          <a:off x="19161760" y="6886829"/>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36068</xdr:rowOff>
    </xdr:from>
    <xdr:to>
      <xdr:col>107</xdr:col>
      <xdr:colOff>101600</xdr:colOff>
      <xdr:row>40</xdr:row>
      <xdr:rowOff>137668</xdr:rowOff>
    </xdr:to>
    <xdr:sp macro="" textlink="">
      <xdr:nvSpPr>
        <xdr:cNvPr id="468" name="楕円 467">
          <a:extLst>
            <a:ext uri="{FF2B5EF4-FFF2-40B4-BE49-F238E27FC236}">
              <a16:creationId xmlns:a16="http://schemas.microsoft.com/office/drawing/2014/main" id="{20C58D36-2539-461E-9B7B-E7387D7DC619}"/>
            </a:ext>
          </a:extLst>
        </xdr:cNvPr>
        <xdr:cNvSpPr/>
      </xdr:nvSpPr>
      <xdr:spPr>
        <a:xfrm>
          <a:off x="18345150" y="689406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81534</xdr:rowOff>
    </xdr:from>
    <xdr:to>
      <xdr:col>111</xdr:col>
      <xdr:colOff>177800</xdr:colOff>
      <xdr:row>40</xdr:row>
      <xdr:rowOff>86868</xdr:rowOff>
    </xdr:to>
    <xdr:cxnSp macro="">
      <xdr:nvCxnSpPr>
        <xdr:cNvPr id="469" name="直線コネクタ 468">
          <a:extLst>
            <a:ext uri="{FF2B5EF4-FFF2-40B4-BE49-F238E27FC236}">
              <a16:creationId xmlns:a16="http://schemas.microsoft.com/office/drawing/2014/main" id="{CC12BCED-EFAE-421E-BF31-815C0BB701E0}"/>
            </a:ext>
          </a:extLst>
        </xdr:cNvPr>
        <xdr:cNvCxnSpPr/>
      </xdr:nvCxnSpPr>
      <xdr:spPr>
        <a:xfrm flipV="1">
          <a:off x="18399760" y="6941439"/>
          <a:ext cx="80518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41402</xdr:rowOff>
    </xdr:from>
    <xdr:to>
      <xdr:col>102</xdr:col>
      <xdr:colOff>165100</xdr:colOff>
      <xdr:row>40</xdr:row>
      <xdr:rowOff>143002</xdr:rowOff>
    </xdr:to>
    <xdr:sp macro="" textlink="">
      <xdr:nvSpPr>
        <xdr:cNvPr id="470" name="楕円 469">
          <a:extLst>
            <a:ext uri="{FF2B5EF4-FFF2-40B4-BE49-F238E27FC236}">
              <a16:creationId xmlns:a16="http://schemas.microsoft.com/office/drawing/2014/main" id="{D5E2CF2E-AD0E-47D3-9571-C8F2F71618C6}"/>
            </a:ext>
          </a:extLst>
        </xdr:cNvPr>
        <xdr:cNvSpPr/>
      </xdr:nvSpPr>
      <xdr:spPr>
        <a:xfrm>
          <a:off x="17547590" y="6899402"/>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86868</xdr:rowOff>
    </xdr:from>
    <xdr:to>
      <xdr:col>107</xdr:col>
      <xdr:colOff>50800</xdr:colOff>
      <xdr:row>40</xdr:row>
      <xdr:rowOff>92202</xdr:rowOff>
    </xdr:to>
    <xdr:cxnSp macro="">
      <xdr:nvCxnSpPr>
        <xdr:cNvPr id="471" name="直線コネクタ 470">
          <a:extLst>
            <a:ext uri="{FF2B5EF4-FFF2-40B4-BE49-F238E27FC236}">
              <a16:creationId xmlns:a16="http://schemas.microsoft.com/office/drawing/2014/main" id="{05659267-E67D-43CC-A4E1-3FA5C3902FE5}"/>
            </a:ext>
          </a:extLst>
        </xdr:cNvPr>
        <xdr:cNvCxnSpPr/>
      </xdr:nvCxnSpPr>
      <xdr:spPr>
        <a:xfrm flipV="1">
          <a:off x="17602200" y="6946773"/>
          <a:ext cx="79756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45212</xdr:rowOff>
    </xdr:from>
    <xdr:to>
      <xdr:col>98</xdr:col>
      <xdr:colOff>38100</xdr:colOff>
      <xdr:row>40</xdr:row>
      <xdr:rowOff>146812</xdr:rowOff>
    </xdr:to>
    <xdr:sp macro="" textlink="">
      <xdr:nvSpPr>
        <xdr:cNvPr id="472" name="楕円 471">
          <a:extLst>
            <a:ext uri="{FF2B5EF4-FFF2-40B4-BE49-F238E27FC236}">
              <a16:creationId xmlns:a16="http://schemas.microsoft.com/office/drawing/2014/main" id="{C2B43AB7-BC6B-496E-8A21-BC1942FFF474}"/>
            </a:ext>
          </a:extLst>
        </xdr:cNvPr>
        <xdr:cNvSpPr/>
      </xdr:nvSpPr>
      <xdr:spPr>
        <a:xfrm>
          <a:off x="16761460" y="690511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92202</xdr:rowOff>
    </xdr:from>
    <xdr:to>
      <xdr:col>102</xdr:col>
      <xdr:colOff>114300</xdr:colOff>
      <xdr:row>40</xdr:row>
      <xdr:rowOff>96012</xdr:rowOff>
    </xdr:to>
    <xdr:cxnSp macro="">
      <xdr:nvCxnSpPr>
        <xdr:cNvPr id="473" name="直線コネクタ 472">
          <a:extLst>
            <a:ext uri="{FF2B5EF4-FFF2-40B4-BE49-F238E27FC236}">
              <a16:creationId xmlns:a16="http://schemas.microsoft.com/office/drawing/2014/main" id="{6396FB13-938C-44A2-A637-34C7E3359A61}"/>
            </a:ext>
          </a:extLst>
        </xdr:cNvPr>
        <xdr:cNvCxnSpPr/>
      </xdr:nvCxnSpPr>
      <xdr:spPr>
        <a:xfrm flipV="1">
          <a:off x="16804640" y="6954012"/>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154703</xdr:rowOff>
    </xdr:from>
    <xdr:ext cx="469744" cy="259045"/>
    <xdr:sp macro="" textlink="">
      <xdr:nvSpPr>
        <xdr:cNvPr id="474" name="n_1aveValue【認定こども園・幼稚園・保育所】&#10;一人当たり面積">
          <a:extLst>
            <a:ext uri="{FF2B5EF4-FFF2-40B4-BE49-F238E27FC236}">
              <a16:creationId xmlns:a16="http://schemas.microsoft.com/office/drawing/2014/main" id="{6B7C7A6F-0168-4A9F-86BF-0BE56AB498F4}"/>
            </a:ext>
          </a:extLst>
        </xdr:cNvPr>
        <xdr:cNvSpPr txBox="1"/>
      </xdr:nvSpPr>
      <xdr:spPr>
        <a:xfrm>
          <a:off x="18982132" y="701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155465</xdr:rowOff>
    </xdr:from>
    <xdr:ext cx="469744" cy="259045"/>
    <xdr:sp macro="" textlink="">
      <xdr:nvSpPr>
        <xdr:cNvPr id="475" name="n_2aveValue【認定こども園・幼稚園・保育所】&#10;一人当たり面積">
          <a:extLst>
            <a:ext uri="{FF2B5EF4-FFF2-40B4-BE49-F238E27FC236}">
              <a16:creationId xmlns:a16="http://schemas.microsoft.com/office/drawing/2014/main" id="{355187AC-E41B-4C4B-B388-F6A109FBCDA3}"/>
            </a:ext>
          </a:extLst>
        </xdr:cNvPr>
        <xdr:cNvSpPr txBox="1"/>
      </xdr:nvSpPr>
      <xdr:spPr>
        <a:xfrm>
          <a:off x="18182032" y="7013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156989</xdr:rowOff>
    </xdr:from>
    <xdr:ext cx="469744" cy="259045"/>
    <xdr:sp macro="" textlink="">
      <xdr:nvSpPr>
        <xdr:cNvPr id="476" name="n_3aveValue【認定こども園・幼稚園・保育所】&#10;一人当たり面積">
          <a:extLst>
            <a:ext uri="{FF2B5EF4-FFF2-40B4-BE49-F238E27FC236}">
              <a16:creationId xmlns:a16="http://schemas.microsoft.com/office/drawing/2014/main" id="{ECF7597E-5FA7-482A-84F9-33517AB49A93}"/>
            </a:ext>
          </a:extLst>
        </xdr:cNvPr>
        <xdr:cNvSpPr txBox="1"/>
      </xdr:nvSpPr>
      <xdr:spPr>
        <a:xfrm>
          <a:off x="17384472" y="7016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167657</xdr:rowOff>
    </xdr:from>
    <xdr:ext cx="469744" cy="259045"/>
    <xdr:sp macro="" textlink="">
      <xdr:nvSpPr>
        <xdr:cNvPr id="477" name="n_4aveValue【認定こども園・幼稚園・保育所】&#10;一人当たり面積">
          <a:extLst>
            <a:ext uri="{FF2B5EF4-FFF2-40B4-BE49-F238E27FC236}">
              <a16:creationId xmlns:a16="http://schemas.microsoft.com/office/drawing/2014/main" id="{08063D5D-1854-49BE-9CE4-CD206132607A}"/>
            </a:ext>
          </a:extLst>
        </xdr:cNvPr>
        <xdr:cNvSpPr txBox="1"/>
      </xdr:nvSpPr>
      <xdr:spPr>
        <a:xfrm>
          <a:off x="16588817" y="7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148861</xdr:rowOff>
    </xdr:from>
    <xdr:ext cx="469744" cy="259045"/>
    <xdr:sp macro="" textlink="">
      <xdr:nvSpPr>
        <xdr:cNvPr id="478" name="n_1mainValue【認定こども園・幼稚園・保育所】&#10;一人当たり面積">
          <a:extLst>
            <a:ext uri="{FF2B5EF4-FFF2-40B4-BE49-F238E27FC236}">
              <a16:creationId xmlns:a16="http://schemas.microsoft.com/office/drawing/2014/main" id="{30C2CF55-E03A-4F13-AEAB-AA7C470BD38B}"/>
            </a:ext>
          </a:extLst>
        </xdr:cNvPr>
        <xdr:cNvSpPr txBox="1"/>
      </xdr:nvSpPr>
      <xdr:spPr>
        <a:xfrm>
          <a:off x="18982132" y="6663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154195</xdr:rowOff>
    </xdr:from>
    <xdr:ext cx="469744" cy="259045"/>
    <xdr:sp macro="" textlink="">
      <xdr:nvSpPr>
        <xdr:cNvPr id="479" name="n_2mainValue【認定こども園・幼稚園・保育所】&#10;一人当たり面積">
          <a:extLst>
            <a:ext uri="{FF2B5EF4-FFF2-40B4-BE49-F238E27FC236}">
              <a16:creationId xmlns:a16="http://schemas.microsoft.com/office/drawing/2014/main" id="{F9977962-77A8-4D8F-8544-40E4485C15CD}"/>
            </a:ext>
          </a:extLst>
        </xdr:cNvPr>
        <xdr:cNvSpPr txBox="1"/>
      </xdr:nvSpPr>
      <xdr:spPr>
        <a:xfrm>
          <a:off x="18182032" y="6669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159529</xdr:rowOff>
    </xdr:from>
    <xdr:ext cx="469744" cy="259045"/>
    <xdr:sp macro="" textlink="">
      <xdr:nvSpPr>
        <xdr:cNvPr id="480" name="n_3mainValue【認定こども園・幼稚園・保育所】&#10;一人当たり面積">
          <a:extLst>
            <a:ext uri="{FF2B5EF4-FFF2-40B4-BE49-F238E27FC236}">
              <a16:creationId xmlns:a16="http://schemas.microsoft.com/office/drawing/2014/main" id="{75E847FF-887D-4F8C-82CE-76A22B9A6D23}"/>
            </a:ext>
          </a:extLst>
        </xdr:cNvPr>
        <xdr:cNvSpPr txBox="1"/>
      </xdr:nvSpPr>
      <xdr:spPr>
        <a:xfrm>
          <a:off x="17384472" y="6676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163339</xdr:rowOff>
    </xdr:from>
    <xdr:ext cx="469744" cy="259045"/>
    <xdr:sp macro="" textlink="">
      <xdr:nvSpPr>
        <xdr:cNvPr id="481" name="n_4mainValue【認定こども園・幼稚園・保育所】&#10;一人当たり面積">
          <a:extLst>
            <a:ext uri="{FF2B5EF4-FFF2-40B4-BE49-F238E27FC236}">
              <a16:creationId xmlns:a16="http://schemas.microsoft.com/office/drawing/2014/main" id="{3ABE11A5-B539-4488-9695-58F12832DBDE}"/>
            </a:ext>
          </a:extLst>
        </xdr:cNvPr>
        <xdr:cNvSpPr txBox="1"/>
      </xdr:nvSpPr>
      <xdr:spPr>
        <a:xfrm>
          <a:off x="16588817" y="6680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82" name="正方形/長方形 481">
          <a:extLst>
            <a:ext uri="{FF2B5EF4-FFF2-40B4-BE49-F238E27FC236}">
              <a16:creationId xmlns:a16="http://schemas.microsoft.com/office/drawing/2014/main" id="{1694AE2C-A1B4-46D9-884D-6B0A1C6C57C4}"/>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83" name="正方形/長方形 482">
          <a:extLst>
            <a:ext uri="{FF2B5EF4-FFF2-40B4-BE49-F238E27FC236}">
              <a16:creationId xmlns:a16="http://schemas.microsoft.com/office/drawing/2014/main" id="{75F65F7D-4B51-4F30-8B4F-4F893A898223}"/>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84" name="正方形/長方形 483">
          <a:extLst>
            <a:ext uri="{FF2B5EF4-FFF2-40B4-BE49-F238E27FC236}">
              <a16:creationId xmlns:a16="http://schemas.microsoft.com/office/drawing/2014/main" id="{9F2C7C25-BF50-4342-9D58-2A890A0F21E2}"/>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85" name="正方形/長方形 484">
          <a:extLst>
            <a:ext uri="{FF2B5EF4-FFF2-40B4-BE49-F238E27FC236}">
              <a16:creationId xmlns:a16="http://schemas.microsoft.com/office/drawing/2014/main" id="{A3A10A19-396F-475E-BAC4-F92D8A51997E}"/>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86" name="正方形/長方形 485">
          <a:extLst>
            <a:ext uri="{FF2B5EF4-FFF2-40B4-BE49-F238E27FC236}">
              <a16:creationId xmlns:a16="http://schemas.microsoft.com/office/drawing/2014/main" id="{FDE1B0C1-A3A6-416D-BD88-4C9E373E22CC}"/>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87" name="正方形/長方形 486">
          <a:extLst>
            <a:ext uri="{FF2B5EF4-FFF2-40B4-BE49-F238E27FC236}">
              <a16:creationId xmlns:a16="http://schemas.microsoft.com/office/drawing/2014/main" id="{B432D142-9DD1-40A6-B27A-BAC7A06AF0EF}"/>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88" name="正方形/長方形 487">
          <a:extLst>
            <a:ext uri="{FF2B5EF4-FFF2-40B4-BE49-F238E27FC236}">
              <a16:creationId xmlns:a16="http://schemas.microsoft.com/office/drawing/2014/main" id="{DF486392-1D27-4883-852C-AA8F9AA643CA}"/>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89" name="正方形/長方形 488">
          <a:extLst>
            <a:ext uri="{FF2B5EF4-FFF2-40B4-BE49-F238E27FC236}">
              <a16:creationId xmlns:a16="http://schemas.microsoft.com/office/drawing/2014/main" id="{8B58C3DC-F32A-450A-AA8D-6856BA41B5A9}"/>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90" name="テキスト ボックス 489">
          <a:extLst>
            <a:ext uri="{FF2B5EF4-FFF2-40B4-BE49-F238E27FC236}">
              <a16:creationId xmlns:a16="http://schemas.microsoft.com/office/drawing/2014/main" id="{09191F41-9FC7-4477-9651-33AF5C31920E}"/>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91" name="直線コネクタ 490">
          <a:extLst>
            <a:ext uri="{FF2B5EF4-FFF2-40B4-BE49-F238E27FC236}">
              <a16:creationId xmlns:a16="http://schemas.microsoft.com/office/drawing/2014/main" id="{C89B697C-0E4A-4C52-9021-A82F2ECF084F}"/>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92" name="テキスト ボックス 491">
          <a:extLst>
            <a:ext uri="{FF2B5EF4-FFF2-40B4-BE49-F238E27FC236}">
              <a16:creationId xmlns:a16="http://schemas.microsoft.com/office/drawing/2014/main" id="{6EFB5390-9406-42BA-A31E-E091B5F62C0B}"/>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93" name="直線コネクタ 492">
          <a:extLst>
            <a:ext uri="{FF2B5EF4-FFF2-40B4-BE49-F238E27FC236}">
              <a16:creationId xmlns:a16="http://schemas.microsoft.com/office/drawing/2014/main" id="{7709F9DB-B947-433D-B9DD-5B4129E0F252}"/>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94" name="テキスト ボックス 493">
          <a:extLst>
            <a:ext uri="{FF2B5EF4-FFF2-40B4-BE49-F238E27FC236}">
              <a16:creationId xmlns:a16="http://schemas.microsoft.com/office/drawing/2014/main" id="{A0CE5215-FD7E-4F07-AECC-C318161B2764}"/>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95" name="直線コネクタ 494">
          <a:extLst>
            <a:ext uri="{FF2B5EF4-FFF2-40B4-BE49-F238E27FC236}">
              <a16:creationId xmlns:a16="http://schemas.microsoft.com/office/drawing/2014/main" id="{0956D19F-A423-4311-9FFA-291C79BEA370}"/>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96" name="テキスト ボックス 495">
          <a:extLst>
            <a:ext uri="{FF2B5EF4-FFF2-40B4-BE49-F238E27FC236}">
              <a16:creationId xmlns:a16="http://schemas.microsoft.com/office/drawing/2014/main" id="{1556DA3C-B89A-485B-802B-D5F0555433CE}"/>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97" name="直線コネクタ 496">
          <a:extLst>
            <a:ext uri="{FF2B5EF4-FFF2-40B4-BE49-F238E27FC236}">
              <a16:creationId xmlns:a16="http://schemas.microsoft.com/office/drawing/2014/main" id="{08CDF8EC-FC43-46C0-8E68-C0D5DFE546EF}"/>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98" name="テキスト ボックス 497">
          <a:extLst>
            <a:ext uri="{FF2B5EF4-FFF2-40B4-BE49-F238E27FC236}">
              <a16:creationId xmlns:a16="http://schemas.microsoft.com/office/drawing/2014/main" id="{7C4A2FE2-7E1D-4EAF-AD9C-4FF719112915}"/>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99" name="直線コネクタ 498">
          <a:extLst>
            <a:ext uri="{FF2B5EF4-FFF2-40B4-BE49-F238E27FC236}">
              <a16:creationId xmlns:a16="http://schemas.microsoft.com/office/drawing/2014/main" id="{F7CD1433-C936-4F85-9740-A35DD4BB8869}"/>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00" name="テキスト ボックス 499">
          <a:extLst>
            <a:ext uri="{FF2B5EF4-FFF2-40B4-BE49-F238E27FC236}">
              <a16:creationId xmlns:a16="http://schemas.microsoft.com/office/drawing/2014/main" id="{BE20A98A-A059-4368-85F2-B21D8F80E348}"/>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01" name="直線コネクタ 500">
          <a:extLst>
            <a:ext uri="{FF2B5EF4-FFF2-40B4-BE49-F238E27FC236}">
              <a16:creationId xmlns:a16="http://schemas.microsoft.com/office/drawing/2014/main" id="{D3264863-E528-4E57-A719-AD391FB9ABB9}"/>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02" name="テキスト ボックス 501">
          <a:extLst>
            <a:ext uri="{FF2B5EF4-FFF2-40B4-BE49-F238E27FC236}">
              <a16:creationId xmlns:a16="http://schemas.microsoft.com/office/drawing/2014/main" id="{0BB603A7-3729-4D90-8F66-814FC9F4E288}"/>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03" name="直線コネクタ 502">
          <a:extLst>
            <a:ext uri="{FF2B5EF4-FFF2-40B4-BE49-F238E27FC236}">
              <a16:creationId xmlns:a16="http://schemas.microsoft.com/office/drawing/2014/main" id="{1272775E-CB4A-4C8F-A636-F7B6D24EF135}"/>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04" name="テキスト ボックス 503">
          <a:extLst>
            <a:ext uri="{FF2B5EF4-FFF2-40B4-BE49-F238E27FC236}">
              <a16:creationId xmlns:a16="http://schemas.microsoft.com/office/drawing/2014/main" id="{F3E42807-2D28-4B2D-ABDE-8F479FF55081}"/>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05" name="【学校施設】&#10;有形固定資産減価償却率グラフ枠">
          <a:extLst>
            <a:ext uri="{FF2B5EF4-FFF2-40B4-BE49-F238E27FC236}">
              <a16:creationId xmlns:a16="http://schemas.microsoft.com/office/drawing/2014/main" id="{8AC8ED52-AF8A-406A-83C4-5B4397DB8E16}"/>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163830</xdr:rowOff>
    </xdr:from>
    <xdr:to>
      <xdr:col>85</xdr:col>
      <xdr:colOff>126364</xdr:colOff>
      <xdr:row>64</xdr:row>
      <xdr:rowOff>76200</xdr:rowOff>
    </xdr:to>
    <xdr:cxnSp macro="">
      <xdr:nvCxnSpPr>
        <xdr:cNvPr id="506" name="直線コネクタ 505">
          <a:extLst>
            <a:ext uri="{FF2B5EF4-FFF2-40B4-BE49-F238E27FC236}">
              <a16:creationId xmlns:a16="http://schemas.microsoft.com/office/drawing/2014/main" id="{59760B33-6134-449A-B15F-00367329A9D3}"/>
            </a:ext>
          </a:extLst>
        </xdr:cNvPr>
        <xdr:cNvCxnSpPr/>
      </xdr:nvCxnSpPr>
      <xdr:spPr>
        <a:xfrm flipV="1">
          <a:off x="14703424" y="959739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07" name="【学校施設】&#10;有形固定資産減価償却率最小値テキスト">
          <a:extLst>
            <a:ext uri="{FF2B5EF4-FFF2-40B4-BE49-F238E27FC236}">
              <a16:creationId xmlns:a16="http://schemas.microsoft.com/office/drawing/2014/main" id="{D5D10C8A-9875-4D5F-A653-8EE8E97F11B4}"/>
            </a:ext>
          </a:extLst>
        </xdr:cNvPr>
        <xdr:cNvSpPr txBox="1"/>
      </xdr:nvSpPr>
      <xdr:spPr>
        <a:xfrm>
          <a:off x="1474216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08" name="直線コネクタ 507">
          <a:extLst>
            <a:ext uri="{FF2B5EF4-FFF2-40B4-BE49-F238E27FC236}">
              <a16:creationId xmlns:a16="http://schemas.microsoft.com/office/drawing/2014/main" id="{783E051B-C74F-4139-AAE4-D3467FA85A08}"/>
            </a:ext>
          </a:extLst>
        </xdr:cNvPr>
        <xdr:cNvCxnSpPr/>
      </xdr:nvCxnSpPr>
      <xdr:spPr>
        <a:xfrm>
          <a:off x="1461135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110507</xdr:rowOff>
    </xdr:from>
    <xdr:ext cx="405111" cy="259045"/>
    <xdr:sp macro="" textlink="">
      <xdr:nvSpPr>
        <xdr:cNvPr id="509" name="【学校施設】&#10;有形固定資産減価償却率最大値テキスト">
          <a:extLst>
            <a:ext uri="{FF2B5EF4-FFF2-40B4-BE49-F238E27FC236}">
              <a16:creationId xmlns:a16="http://schemas.microsoft.com/office/drawing/2014/main" id="{B7D1E895-2A96-4FA4-9122-424395014248}"/>
            </a:ext>
          </a:extLst>
        </xdr:cNvPr>
        <xdr:cNvSpPr txBox="1"/>
      </xdr:nvSpPr>
      <xdr:spPr>
        <a:xfrm>
          <a:off x="14742160" y="9368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163830</xdr:rowOff>
    </xdr:from>
    <xdr:to>
      <xdr:col>86</xdr:col>
      <xdr:colOff>25400</xdr:colOff>
      <xdr:row>55</xdr:row>
      <xdr:rowOff>163830</xdr:rowOff>
    </xdr:to>
    <xdr:cxnSp macro="">
      <xdr:nvCxnSpPr>
        <xdr:cNvPr id="510" name="直線コネクタ 509">
          <a:extLst>
            <a:ext uri="{FF2B5EF4-FFF2-40B4-BE49-F238E27FC236}">
              <a16:creationId xmlns:a16="http://schemas.microsoft.com/office/drawing/2014/main" id="{A2A4E2FC-D180-4A2E-ABE2-2DEB1C90F034}"/>
            </a:ext>
          </a:extLst>
        </xdr:cNvPr>
        <xdr:cNvCxnSpPr/>
      </xdr:nvCxnSpPr>
      <xdr:spPr>
        <a:xfrm>
          <a:off x="14611350" y="95973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38117</xdr:rowOff>
    </xdr:from>
    <xdr:ext cx="405111" cy="259045"/>
    <xdr:sp macro="" textlink="">
      <xdr:nvSpPr>
        <xdr:cNvPr id="511" name="【学校施設】&#10;有形固定資産減価償却率平均値テキスト">
          <a:extLst>
            <a:ext uri="{FF2B5EF4-FFF2-40B4-BE49-F238E27FC236}">
              <a16:creationId xmlns:a16="http://schemas.microsoft.com/office/drawing/2014/main" id="{5834892B-A9A8-439B-B5CD-A20F2E3C57F2}"/>
            </a:ext>
          </a:extLst>
        </xdr:cNvPr>
        <xdr:cNvSpPr txBox="1"/>
      </xdr:nvSpPr>
      <xdr:spPr>
        <a:xfrm>
          <a:off x="14742160" y="10325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59690</xdr:rowOff>
    </xdr:from>
    <xdr:to>
      <xdr:col>85</xdr:col>
      <xdr:colOff>177800</xdr:colOff>
      <xdr:row>60</xdr:row>
      <xdr:rowOff>161290</xdr:rowOff>
    </xdr:to>
    <xdr:sp macro="" textlink="">
      <xdr:nvSpPr>
        <xdr:cNvPr id="512" name="フローチャート: 判断 511">
          <a:extLst>
            <a:ext uri="{FF2B5EF4-FFF2-40B4-BE49-F238E27FC236}">
              <a16:creationId xmlns:a16="http://schemas.microsoft.com/office/drawing/2014/main" id="{32776728-7C94-494A-A822-972D6783FF14}"/>
            </a:ext>
          </a:extLst>
        </xdr:cNvPr>
        <xdr:cNvSpPr/>
      </xdr:nvSpPr>
      <xdr:spPr>
        <a:xfrm>
          <a:off x="14649450" y="1034288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25400</xdr:rowOff>
    </xdr:from>
    <xdr:to>
      <xdr:col>81</xdr:col>
      <xdr:colOff>101600</xdr:colOff>
      <xdr:row>60</xdr:row>
      <xdr:rowOff>127000</xdr:rowOff>
    </xdr:to>
    <xdr:sp macro="" textlink="">
      <xdr:nvSpPr>
        <xdr:cNvPr id="513" name="フローチャート: 判断 512">
          <a:extLst>
            <a:ext uri="{FF2B5EF4-FFF2-40B4-BE49-F238E27FC236}">
              <a16:creationId xmlns:a16="http://schemas.microsoft.com/office/drawing/2014/main" id="{7C2537B6-A1CC-4F49-BD1D-557E96D2998A}"/>
            </a:ext>
          </a:extLst>
        </xdr:cNvPr>
        <xdr:cNvSpPr/>
      </xdr:nvSpPr>
      <xdr:spPr>
        <a:xfrm>
          <a:off x="13887450" y="1030859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4445</xdr:rowOff>
    </xdr:from>
    <xdr:to>
      <xdr:col>76</xdr:col>
      <xdr:colOff>165100</xdr:colOff>
      <xdr:row>60</xdr:row>
      <xdr:rowOff>106045</xdr:rowOff>
    </xdr:to>
    <xdr:sp macro="" textlink="">
      <xdr:nvSpPr>
        <xdr:cNvPr id="514" name="フローチャート: 判断 513">
          <a:extLst>
            <a:ext uri="{FF2B5EF4-FFF2-40B4-BE49-F238E27FC236}">
              <a16:creationId xmlns:a16="http://schemas.microsoft.com/office/drawing/2014/main" id="{51096002-E75A-4C34-B12D-D0B532D31F90}"/>
            </a:ext>
          </a:extLst>
        </xdr:cNvPr>
        <xdr:cNvSpPr/>
      </xdr:nvSpPr>
      <xdr:spPr>
        <a:xfrm>
          <a:off x="13089890" y="1029335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170180</xdr:rowOff>
    </xdr:from>
    <xdr:to>
      <xdr:col>72</xdr:col>
      <xdr:colOff>38100</xdr:colOff>
      <xdr:row>60</xdr:row>
      <xdr:rowOff>100330</xdr:rowOff>
    </xdr:to>
    <xdr:sp macro="" textlink="">
      <xdr:nvSpPr>
        <xdr:cNvPr id="515" name="フローチャート: 判断 514">
          <a:extLst>
            <a:ext uri="{FF2B5EF4-FFF2-40B4-BE49-F238E27FC236}">
              <a16:creationId xmlns:a16="http://schemas.microsoft.com/office/drawing/2014/main" id="{A149AD7E-D49F-4F0F-BEA6-D12608B3E038}"/>
            </a:ext>
          </a:extLst>
        </xdr:cNvPr>
        <xdr:cNvSpPr/>
      </xdr:nvSpPr>
      <xdr:spPr>
        <a:xfrm>
          <a:off x="12303760" y="1028954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132080</xdr:rowOff>
    </xdr:from>
    <xdr:to>
      <xdr:col>67</xdr:col>
      <xdr:colOff>101600</xdr:colOff>
      <xdr:row>60</xdr:row>
      <xdr:rowOff>62230</xdr:rowOff>
    </xdr:to>
    <xdr:sp macro="" textlink="">
      <xdr:nvSpPr>
        <xdr:cNvPr id="516" name="フローチャート: 判断 515">
          <a:extLst>
            <a:ext uri="{FF2B5EF4-FFF2-40B4-BE49-F238E27FC236}">
              <a16:creationId xmlns:a16="http://schemas.microsoft.com/office/drawing/2014/main" id="{E7625391-B7AA-4A8B-9BA5-74BFD6DD50BF}"/>
            </a:ext>
          </a:extLst>
        </xdr:cNvPr>
        <xdr:cNvSpPr/>
      </xdr:nvSpPr>
      <xdr:spPr>
        <a:xfrm>
          <a:off x="11487150" y="1025144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17" name="テキスト ボックス 516">
          <a:extLst>
            <a:ext uri="{FF2B5EF4-FFF2-40B4-BE49-F238E27FC236}">
              <a16:creationId xmlns:a16="http://schemas.microsoft.com/office/drawing/2014/main" id="{7B97C825-29E9-4728-848C-7B3EA2891F1A}"/>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18" name="テキスト ボックス 517">
          <a:extLst>
            <a:ext uri="{FF2B5EF4-FFF2-40B4-BE49-F238E27FC236}">
              <a16:creationId xmlns:a16="http://schemas.microsoft.com/office/drawing/2014/main" id="{FDFCA78E-5C4F-4642-94C9-FB8B6D0EB38C}"/>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19" name="テキスト ボックス 518">
          <a:extLst>
            <a:ext uri="{FF2B5EF4-FFF2-40B4-BE49-F238E27FC236}">
              <a16:creationId xmlns:a16="http://schemas.microsoft.com/office/drawing/2014/main" id="{AF1E8767-39CA-4602-9A29-B0C9273FDAA4}"/>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20" name="テキスト ボックス 519">
          <a:extLst>
            <a:ext uri="{FF2B5EF4-FFF2-40B4-BE49-F238E27FC236}">
              <a16:creationId xmlns:a16="http://schemas.microsoft.com/office/drawing/2014/main" id="{4B808041-9CE7-4107-9C62-5278F1F2AB2B}"/>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21" name="テキスト ボックス 520">
          <a:extLst>
            <a:ext uri="{FF2B5EF4-FFF2-40B4-BE49-F238E27FC236}">
              <a16:creationId xmlns:a16="http://schemas.microsoft.com/office/drawing/2014/main" id="{A442B366-904C-4888-B522-299868862987}"/>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76835</xdr:rowOff>
    </xdr:from>
    <xdr:to>
      <xdr:col>81</xdr:col>
      <xdr:colOff>101600</xdr:colOff>
      <xdr:row>63</xdr:row>
      <xdr:rowOff>6985</xdr:rowOff>
    </xdr:to>
    <xdr:sp macro="" textlink="">
      <xdr:nvSpPr>
        <xdr:cNvPr id="522" name="楕円 521">
          <a:extLst>
            <a:ext uri="{FF2B5EF4-FFF2-40B4-BE49-F238E27FC236}">
              <a16:creationId xmlns:a16="http://schemas.microsoft.com/office/drawing/2014/main" id="{8984A723-C945-4226-BB7E-DBA46F7A15EB}"/>
            </a:ext>
          </a:extLst>
        </xdr:cNvPr>
        <xdr:cNvSpPr/>
      </xdr:nvSpPr>
      <xdr:spPr>
        <a:xfrm>
          <a:off x="13887450" y="1070673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147320</xdr:rowOff>
    </xdr:from>
    <xdr:to>
      <xdr:col>76</xdr:col>
      <xdr:colOff>165100</xdr:colOff>
      <xdr:row>62</xdr:row>
      <xdr:rowOff>77470</xdr:rowOff>
    </xdr:to>
    <xdr:sp macro="" textlink="">
      <xdr:nvSpPr>
        <xdr:cNvPr id="523" name="楕円 522">
          <a:extLst>
            <a:ext uri="{FF2B5EF4-FFF2-40B4-BE49-F238E27FC236}">
              <a16:creationId xmlns:a16="http://schemas.microsoft.com/office/drawing/2014/main" id="{88CD9F09-A401-4C40-B0D0-B1116FD932C1}"/>
            </a:ext>
          </a:extLst>
        </xdr:cNvPr>
        <xdr:cNvSpPr/>
      </xdr:nvSpPr>
      <xdr:spPr>
        <a:xfrm>
          <a:off x="13089890" y="1060386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26670</xdr:rowOff>
    </xdr:from>
    <xdr:to>
      <xdr:col>81</xdr:col>
      <xdr:colOff>50800</xdr:colOff>
      <xdr:row>62</xdr:row>
      <xdr:rowOff>127635</xdr:rowOff>
    </xdr:to>
    <xdr:cxnSp macro="">
      <xdr:nvCxnSpPr>
        <xdr:cNvPr id="524" name="直線コネクタ 523">
          <a:extLst>
            <a:ext uri="{FF2B5EF4-FFF2-40B4-BE49-F238E27FC236}">
              <a16:creationId xmlns:a16="http://schemas.microsoft.com/office/drawing/2014/main" id="{60FF469C-9C44-4050-8B69-ED51F6E08D1F}"/>
            </a:ext>
          </a:extLst>
        </xdr:cNvPr>
        <xdr:cNvCxnSpPr/>
      </xdr:nvCxnSpPr>
      <xdr:spPr>
        <a:xfrm>
          <a:off x="13144500" y="10654665"/>
          <a:ext cx="79756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133985</xdr:rowOff>
    </xdr:from>
    <xdr:to>
      <xdr:col>72</xdr:col>
      <xdr:colOff>38100</xdr:colOff>
      <xdr:row>62</xdr:row>
      <xdr:rowOff>64135</xdr:rowOff>
    </xdr:to>
    <xdr:sp macro="" textlink="">
      <xdr:nvSpPr>
        <xdr:cNvPr id="525" name="楕円 524">
          <a:extLst>
            <a:ext uri="{FF2B5EF4-FFF2-40B4-BE49-F238E27FC236}">
              <a16:creationId xmlns:a16="http://schemas.microsoft.com/office/drawing/2014/main" id="{82F82B87-1E9C-449F-BFD2-110A9896BF43}"/>
            </a:ext>
          </a:extLst>
        </xdr:cNvPr>
        <xdr:cNvSpPr/>
      </xdr:nvSpPr>
      <xdr:spPr>
        <a:xfrm>
          <a:off x="12303760" y="105886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13335</xdr:rowOff>
    </xdr:from>
    <xdr:to>
      <xdr:col>76</xdr:col>
      <xdr:colOff>114300</xdr:colOff>
      <xdr:row>62</xdr:row>
      <xdr:rowOff>26670</xdr:rowOff>
    </xdr:to>
    <xdr:cxnSp macro="">
      <xdr:nvCxnSpPr>
        <xdr:cNvPr id="526" name="直線コネクタ 525">
          <a:extLst>
            <a:ext uri="{FF2B5EF4-FFF2-40B4-BE49-F238E27FC236}">
              <a16:creationId xmlns:a16="http://schemas.microsoft.com/office/drawing/2014/main" id="{7604B257-5F36-44E1-80E1-5B3EA2FA4BE4}"/>
            </a:ext>
          </a:extLst>
        </xdr:cNvPr>
        <xdr:cNvCxnSpPr/>
      </xdr:nvCxnSpPr>
      <xdr:spPr>
        <a:xfrm>
          <a:off x="12346940" y="10647045"/>
          <a:ext cx="79756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107315</xdr:rowOff>
    </xdr:from>
    <xdr:to>
      <xdr:col>67</xdr:col>
      <xdr:colOff>101600</xdr:colOff>
      <xdr:row>62</xdr:row>
      <xdr:rowOff>37465</xdr:rowOff>
    </xdr:to>
    <xdr:sp macro="" textlink="">
      <xdr:nvSpPr>
        <xdr:cNvPr id="527" name="楕円 526">
          <a:extLst>
            <a:ext uri="{FF2B5EF4-FFF2-40B4-BE49-F238E27FC236}">
              <a16:creationId xmlns:a16="http://schemas.microsoft.com/office/drawing/2014/main" id="{D0DABA6B-2C66-4899-B687-06B6E48326EE}"/>
            </a:ext>
          </a:extLst>
        </xdr:cNvPr>
        <xdr:cNvSpPr/>
      </xdr:nvSpPr>
      <xdr:spPr>
        <a:xfrm>
          <a:off x="11487150" y="1056386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158115</xdr:rowOff>
    </xdr:from>
    <xdr:to>
      <xdr:col>71</xdr:col>
      <xdr:colOff>177800</xdr:colOff>
      <xdr:row>62</xdr:row>
      <xdr:rowOff>13335</xdr:rowOff>
    </xdr:to>
    <xdr:cxnSp macro="">
      <xdr:nvCxnSpPr>
        <xdr:cNvPr id="528" name="直線コネクタ 527">
          <a:extLst>
            <a:ext uri="{FF2B5EF4-FFF2-40B4-BE49-F238E27FC236}">
              <a16:creationId xmlns:a16="http://schemas.microsoft.com/office/drawing/2014/main" id="{F442644C-BF3F-415C-B1D4-3C6D1F97E006}"/>
            </a:ext>
          </a:extLst>
        </xdr:cNvPr>
        <xdr:cNvCxnSpPr/>
      </xdr:nvCxnSpPr>
      <xdr:spPr>
        <a:xfrm>
          <a:off x="11541760" y="10618470"/>
          <a:ext cx="80518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143527</xdr:rowOff>
    </xdr:from>
    <xdr:ext cx="405111" cy="259045"/>
    <xdr:sp macro="" textlink="">
      <xdr:nvSpPr>
        <xdr:cNvPr id="529" name="n_1aveValue【学校施設】&#10;有形固定資産減価償却率">
          <a:extLst>
            <a:ext uri="{FF2B5EF4-FFF2-40B4-BE49-F238E27FC236}">
              <a16:creationId xmlns:a16="http://schemas.microsoft.com/office/drawing/2014/main" id="{A70B46B9-D623-4C4F-BF7F-B6091C7FF571}"/>
            </a:ext>
          </a:extLst>
        </xdr:cNvPr>
        <xdr:cNvSpPr txBox="1"/>
      </xdr:nvSpPr>
      <xdr:spPr>
        <a:xfrm>
          <a:off x="13738234" y="1008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122572</xdr:rowOff>
    </xdr:from>
    <xdr:ext cx="405111" cy="259045"/>
    <xdr:sp macro="" textlink="">
      <xdr:nvSpPr>
        <xdr:cNvPr id="530" name="n_2aveValue【学校施設】&#10;有形固定資産減価償却率">
          <a:extLst>
            <a:ext uri="{FF2B5EF4-FFF2-40B4-BE49-F238E27FC236}">
              <a16:creationId xmlns:a16="http://schemas.microsoft.com/office/drawing/2014/main" id="{60C3148F-A1B8-4C49-AAF0-C14F99640D3A}"/>
            </a:ext>
          </a:extLst>
        </xdr:cNvPr>
        <xdr:cNvSpPr txBox="1"/>
      </xdr:nvSpPr>
      <xdr:spPr>
        <a:xfrm>
          <a:off x="1295718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116857</xdr:rowOff>
    </xdr:from>
    <xdr:ext cx="405111" cy="259045"/>
    <xdr:sp macro="" textlink="">
      <xdr:nvSpPr>
        <xdr:cNvPr id="531" name="n_3aveValue【学校施設】&#10;有形固定資産減価償却率">
          <a:extLst>
            <a:ext uri="{FF2B5EF4-FFF2-40B4-BE49-F238E27FC236}">
              <a16:creationId xmlns:a16="http://schemas.microsoft.com/office/drawing/2014/main" id="{48D5C545-3603-4542-9023-BC2968C8C14F}"/>
            </a:ext>
          </a:extLst>
        </xdr:cNvPr>
        <xdr:cNvSpPr txBox="1"/>
      </xdr:nvSpPr>
      <xdr:spPr>
        <a:xfrm>
          <a:off x="1217105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78757</xdr:rowOff>
    </xdr:from>
    <xdr:ext cx="405111" cy="259045"/>
    <xdr:sp macro="" textlink="">
      <xdr:nvSpPr>
        <xdr:cNvPr id="532" name="n_4aveValue【学校施設】&#10;有形固定資産減価償却率">
          <a:extLst>
            <a:ext uri="{FF2B5EF4-FFF2-40B4-BE49-F238E27FC236}">
              <a16:creationId xmlns:a16="http://schemas.microsoft.com/office/drawing/2014/main" id="{8C42000B-B6C6-409B-8DF0-CB8666BC17AE}"/>
            </a:ext>
          </a:extLst>
        </xdr:cNvPr>
        <xdr:cNvSpPr txBox="1"/>
      </xdr:nvSpPr>
      <xdr:spPr>
        <a:xfrm>
          <a:off x="11354444" y="1002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169562</xdr:rowOff>
    </xdr:from>
    <xdr:ext cx="405111" cy="259045"/>
    <xdr:sp macro="" textlink="">
      <xdr:nvSpPr>
        <xdr:cNvPr id="533" name="n_1mainValue【学校施設】&#10;有形固定資産減価償却率">
          <a:extLst>
            <a:ext uri="{FF2B5EF4-FFF2-40B4-BE49-F238E27FC236}">
              <a16:creationId xmlns:a16="http://schemas.microsoft.com/office/drawing/2014/main" id="{62FBA44C-53F7-4EB2-851A-77D5C9253FFC}"/>
            </a:ext>
          </a:extLst>
        </xdr:cNvPr>
        <xdr:cNvSpPr txBox="1"/>
      </xdr:nvSpPr>
      <xdr:spPr>
        <a:xfrm>
          <a:off x="13738234" y="1080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68597</xdr:rowOff>
    </xdr:from>
    <xdr:ext cx="405111" cy="259045"/>
    <xdr:sp macro="" textlink="">
      <xdr:nvSpPr>
        <xdr:cNvPr id="534" name="n_2mainValue【学校施設】&#10;有形固定資産減価償却率">
          <a:extLst>
            <a:ext uri="{FF2B5EF4-FFF2-40B4-BE49-F238E27FC236}">
              <a16:creationId xmlns:a16="http://schemas.microsoft.com/office/drawing/2014/main" id="{E4CFAA70-25E2-4ABE-8DF4-C5B1EB4EF667}"/>
            </a:ext>
          </a:extLst>
        </xdr:cNvPr>
        <xdr:cNvSpPr txBox="1"/>
      </xdr:nvSpPr>
      <xdr:spPr>
        <a:xfrm>
          <a:off x="12957184" y="10696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55262</xdr:rowOff>
    </xdr:from>
    <xdr:ext cx="405111" cy="259045"/>
    <xdr:sp macro="" textlink="">
      <xdr:nvSpPr>
        <xdr:cNvPr id="535" name="n_3mainValue【学校施設】&#10;有形固定資産減価償却率">
          <a:extLst>
            <a:ext uri="{FF2B5EF4-FFF2-40B4-BE49-F238E27FC236}">
              <a16:creationId xmlns:a16="http://schemas.microsoft.com/office/drawing/2014/main" id="{884A9E9A-BBA1-4255-AF42-7C133FE5C921}"/>
            </a:ext>
          </a:extLst>
        </xdr:cNvPr>
        <xdr:cNvSpPr txBox="1"/>
      </xdr:nvSpPr>
      <xdr:spPr>
        <a:xfrm>
          <a:off x="12171054" y="10688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28592</xdr:rowOff>
    </xdr:from>
    <xdr:ext cx="405111" cy="259045"/>
    <xdr:sp macro="" textlink="">
      <xdr:nvSpPr>
        <xdr:cNvPr id="536" name="n_4mainValue【学校施設】&#10;有形固定資産減価償却率">
          <a:extLst>
            <a:ext uri="{FF2B5EF4-FFF2-40B4-BE49-F238E27FC236}">
              <a16:creationId xmlns:a16="http://schemas.microsoft.com/office/drawing/2014/main" id="{2CAC5C82-89B6-449C-9FB7-A8F1A71C16D7}"/>
            </a:ext>
          </a:extLst>
        </xdr:cNvPr>
        <xdr:cNvSpPr txBox="1"/>
      </xdr:nvSpPr>
      <xdr:spPr>
        <a:xfrm>
          <a:off x="11354444" y="10656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37" name="正方形/長方形 536">
          <a:extLst>
            <a:ext uri="{FF2B5EF4-FFF2-40B4-BE49-F238E27FC236}">
              <a16:creationId xmlns:a16="http://schemas.microsoft.com/office/drawing/2014/main" id="{E460A6F9-A939-444A-A78B-B7D04C0D085B}"/>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38" name="正方形/長方形 537">
          <a:extLst>
            <a:ext uri="{FF2B5EF4-FFF2-40B4-BE49-F238E27FC236}">
              <a16:creationId xmlns:a16="http://schemas.microsoft.com/office/drawing/2014/main" id="{5D36879A-3928-4064-9053-3173DD04A451}"/>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39" name="正方形/長方形 538">
          <a:extLst>
            <a:ext uri="{FF2B5EF4-FFF2-40B4-BE49-F238E27FC236}">
              <a16:creationId xmlns:a16="http://schemas.microsoft.com/office/drawing/2014/main" id="{185AE098-96F1-4272-BDD4-2D8969DAE36A}"/>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40" name="正方形/長方形 539">
          <a:extLst>
            <a:ext uri="{FF2B5EF4-FFF2-40B4-BE49-F238E27FC236}">
              <a16:creationId xmlns:a16="http://schemas.microsoft.com/office/drawing/2014/main" id="{6D2A4517-EA4D-4D48-8114-3F082A8DE053}"/>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41" name="正方形/長方形 540">
          <a:extLst>
            <a:ext uri="{FF2B5EF4-FFF2-40B4-BE49-F238E27FC236}">
              <a16:creationId xmlns:a16="http://schemas.microsoft.com/office/drawing/2014/main" id="{E9BDED92-C218-48AC-B1CB-266F64600FA7}"/>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42" name="正方形/長方形 541">
          <a:extLst>
            <a:ext uri="{FF2B5EF4-FFF2-40B4-BE49-F238E27FC236}">
              <a16:creationId xmlns:a16="http://schemas.microsoft.com/office/drawing/2014/main" id="{D9CE954E-68B6-4E7B-8538-F9AEC4337815}"/>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43" name="正方形/長方形 542">
          <a:extLst>
            <a:ext uri="{FF2B5EF4-FFF2-40B4-BE49-F238E27FC236}">
              <a16:creationId xmlns:a16="http://schemas.microsoft.com/office/drawing/2014/main" id="{CC3B10D7-AA4E-49F6-8623-DFD2B37D0E8F}"/>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44" name="正方形/長方形 543">
          <a:extLst>
            <a:ext uri="{FF2B5EF4-FFF2-40B4-BE49-F238E27FC236}">
              <a16:creationId xmlns:a16="http://schemas.microsoft.com/office/drawing/2014/main" id="{2EA2C107-2841-43DB-ACCB-C502BA3117CC}"/>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45" name="テキスト ボックス 544">
          <a:extLst>
            <a:ext uri="{FF2B5EF4-FFF2-40B4-BE49-F238E27FC236}">
              <a16:creationId xmlns:a16="http://schemas.microsoft.com/office/drawing/2014/main" id="{B63DA059-E3C1-4325-8AA2-61D5E4E6B28E}"/>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46" name="直線コネクタ 545">
          <a:extLst>
            <a:ext uri="{FF2B5EF4-FFF2-40B4-BE49-F238E27FC236}">
              <a16:creationId xmlns:a16="http://schemas.microsoft.com/office/drawing/2014/main" id="{43711849-3E95-4386-82FB-0AB5460BEDF8}"/>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47" name="直線コネクタ 546">
          <a:extLst>
            <a:ext uri="{FF2B5EF4-FFF2-40B4-BE49-F238E27FC236}">
              <a16:creationId xmlns:a16="http://schemas.microsoft.com/office/drawing/2014/main" id="{A8562190-975E-400A-A880-F317E0D4DFDD}"/>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48" name="テキスト ボックス 547">
          <a:extLst>
            <a:ext uri="{FF2B5EF4-FFF2-40B4-BE49-F238E27FC236}">
              <a16:creationId xmlns:a16="http://schemas.microsoft.com/office/drawing/2014/main" id="{1C53C2BA-7585-448B-857A-AA6649BE25F0}"/>
            </a:ext>
          </a:extLst>
        </xdr:cNvPr>
        <xdr:cNvSpPr txBox="1"/>
      </xdr:nvSpPr>
      <xdr:spPr>
        <a:xfrm>
          <a:off x="160472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49" name="直線コネクタ 548">
          <a:extLst>
            <a:ext uri="{FF2B5EF4-FFF2-40B4-BE49-F238E27FC236}">
              <a16:creationId xmlns:a16="http://schemas.microsoft.com/office/drawing/2014/main" id="{93649E46-D750-42B6-9347-8F6D8A7C70E5}"/>
            </a:ext>
          </a:extLst>
        </xdr:cNvPr>
        <xdr:cNvCxnSpPr/>
      </xdr:nvCxnSpPr>
      <xdr:spPr>
        <a:xfrm>
          <a:off x="164592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50" name="テキスト ボックス 549">
          <a:extLst>
            <a:ext uri="{FF2B5EF4-FFF2-40B4-BE49-F238E27FC236}">
              <a16:creationId xmlns:a16="http://schemas.microsoft.com/office/drawing/2014/main" id="{667AC7CF-9CA4-46F1-BF33-35A989DBFC3E}"/>
            </a:ext>
          </a:extLst>
        </xdr:cNvPr>
        <xdr:cNvSpPr txBox="1"/>
      </xdr:nvSpPr>
      <xdr:spPr>
        <a:xfrm>
          <a:off x="16047266"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51" name="直線コネクタ 550">
          <a:extLst>
            <a:ext uri="{FF2B5EF4-FFF2-40B4-BE49-F238E27FC236}">
              <a16:creationId xmlns:a16="http://schemas.microsoft.com/office/drawing/2014/main" id="{6B6DAB04-7206-4E24-B60F-81D8CDD3DB1A}"/>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52" name="テキスト ボックス 551">
          <a:extLst>
            <a:ext uri="{FF2B5EF4-FFF2-40B4-BE49-F238E27FC236}">
              <a16:creationId xmlns:a16="http://schemas.microsoft.com/office/drawing/2014/main" id="{400328D9-80D9-4A15-AF81-285B39B11B2B}"/>
            </a:ext>
          </a:extLst>
        </xdr:cNvPr>
        <xdr:cNvSpPr txBox="1"/>
      </xdr:nvSpPr>
      <xdr:spPr>
        <a:xfrm>
          <a:off x="15985051" y="10142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53" name="直線コネクタ 552">
          <a:extLst>
            <a:ext uri="{FF2B5EF4-FFF2-40B4-BE49-F238E27FC236}">
              <a16:creationId xmlns:a16="http://schemas.microsoft.com/office/drawing/2014/main" id="{76E125CF-1CF7-4DD3-B221-91F8D5118B9F}"/>
            </a:ext>
          </a:extLst>
        </xdr:cNvPr>
        <xdr:cNvCxnSpPr/>
      </xdr:nvCxnSpPr>
      <xdr:spPr>
        <a:xfrm>
          <a:off x="164592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162577</xdr:rowOff>
    </xdr:from>
    <xdr:ext cx="531299" cy="259045"/>
    <xdr:sp macro="" textlink="">
      <xdr:nvSpPr>
        <xdr:cNvPr id="554" name="テキスト ボックス 553">
          <a:extLst>
            <a:ext uri="{FF2B5EF4-FFF2-40B4-BE49-F238E27FC236}">
              <a16:creationId xmlns:a16="http://schemas.microsoft.com/office/drawing/2014/main" id="{803CC7E2-882C-4BF6-BED3-D3FB323A9DBC}"/>
            </a:ext>
          </a:extLst>
        </xdr:cNvPr>
        <xdr:cNvSpPr txBox="1"/>
      </xdr:nvSpPr>
      <xdr:spPr>
        <a:xfrm>
          <a:off x="15985051" y="9765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55" name="直線コネクタ 554">
          <a:extLst>
            <a:ext uri="{FF2B5EF4-FFF2-40B4-BE49-F238E27FC236}">
              <a16:creationId xmlns:a16="http://schemas.microsoft.com/office/drawing/2014/main" id="{743E0434-345B-4BC1-9E8A-93F7A552969A}"/>
            </a:ext>
          </a:extLst>
        </xdr:cNvPr>
        <xdr:cNvCxnSpPr/>
      </xdr:nvCxnSpPr>
      <xdr:spPr>
        <a:xfrm>
          <a:off x="164592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556" name="テキスト ボックス 555">
          <a:extLst>
            <a:ext uri="{FF2B5EF4-FFF2-40B4-BE49-F238E27FC236}">
              <a16:creationId xmlns:a16="http://schemas.microsoft.com/office/drawing/2014/main" id="{BAC03C2E-8A2E-4ADA-99C1-A0C7655F549F}"/>
            </a:ext>
          </a:extLst>
        </xdr:cNvPr>
        <xdr:cNvSpPr txBox="1"/>
      </xdr:nvSpPr>
      <xdr:spPr>
        <a:xfrm>
          <a:off x="15985051" y="9384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57" name="直線コネクタ 556">
          <a:extLst>
            <a:ext uri="{FF2B5EF4-FFF2-40B4-BE49-F238E27FC236}">
              <a16:creationId xmlns:a16="http://schemas.microsoft.com/office/drawing/2014/main" id="{AE8F5F6A-6D44-49BC-933F-522DE9914D31}"/>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58" name="テキスト ボックス 557">
          <a:extLst>
            <a:ext uri="{FF2B5EF4-FFF2-40B4-BE49-F238E27FC236}">
              <a16:creationId xmlns:a16="http://schemas.microsoft.com/office/drawing/2014/main" id="{F9F90AF9-1EFF-45D5-92F3-C10501C5543A}"/>
            </a:ext>
          </a:extLst>
        </xdr:cNvPr>
        <xdr:cNvSpPr txBox="1"/>
      </xdr:nvSpPr>
      <xdr:spPr>
        <a:xfrm>
          <a:off x="15985051" y="900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59" name="【学校施設】&#10;一人当たり面積グラフ枠">
          <a:extLst>
            <a:ext uri="{FF2B5EF4-FFF2-40B4-BE49-F238E27FC236}">
              <a16:creationId xmlns:a16="http://schemas.microsoft.com/office/drawing/2014/main" id="{C740A103-4870-41F1-8828-0239AD2E3530}"/>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125502</xdr:rowOff>
    </xdr:from>
    <xdr:to>
      <xdr:col>116</xdr:col>
      <xdr:colOff>62864</xdr:colOff>
      <xdr:row>63</xdr:row>
      <xdr:rowOff>129311</xdr:rowOff>
    </xdr:to>
    <xdr:cxnSp macro="">
      <xdr:nvCxnSpPr>
        <xdr:cNvPr id="560" name="直線コネクタ 559">
          <a:extLst>
            <a:ext uri="{FF2B5EF4-FFF2-40B4-BE49-F238E27FC236}">
              <a16:creationId xmlns:a16="http://schemas.microsoft.com/office/drawing/2014/main" id="{EEAC57DB-3DEA-4E36-9722-4C839EE6409D}"/>
            </a:ext>
          </a:extLst>
        </xdr:cNvPr>
        <xdr:cNvCxnSpPr/>
      </xdr:nvCxnSpPr>
      <xdr:spPr>
        <a:xfrm flipV="1">
          <a:off x="19947254" y="9557157"/>
          <a:ext cx="0" cy="13773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133138</xdr:rowOff>
    </xdr:from>
    <xdr:ext cx="469744" cy="259045"/>
    <xdr:sp macro="" textlink="">
      <xdr:nvSpPr>
        <xdr:cNvPr id="561" name="【学校施設】&#10;一人当たり面積最小値テキスト">
          <a:extLst>
            <a:ext uri="{FF2B5EF4-FFF2-40B4-BE49-F238E27FC236}">
              <a16:creationId xmlns:a16="http://schemas.microsoft.com/office/drawing/2014/main" id="{6625E4F2-27A8-4988-95B4-9A94AC037306}"/>
            </a:ext>
          </a:extLst>
        </xdr:cNvPr>
        <xdr:cNvSpPr txBox="1"/>
      </xdr:nvSpPr>
      <xdr:spPr>
        <a:xfrm>
          <a:off x="19985990" y="10938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129311</xdr:rowOff>
    </xdr:from>
    <xdr:to>
      <xdr:col>116</xdr:col>
      <xdr:colOff>152400</xdr:colOff>
      <xdr:row>63</xdr:row>
      <xdr:rowOff>129311</xdr:rowOff>
    </xdr:to>
    <xdr:cxnSp macro="">
      <xdr:nvCxnSpPr>
        <xdr:cNvPr id="562" name="直線コネクタ 561">
          <a:extLst>
            <a:ext uri="{FF2B5EF4-FFF2-40B4-BE49-F238E27FC236}">
              <a16:creationId xmlns:a16="http://schemas.microsoft.com/office/drawing/2014/main" id="{0BD9CBCC-AE1C-47C2-B70E-F9BBC6711225}"/>
            </a:ext>
          </a:extLst>
        </xdr:cNvPr>
        <xdr:cNvCxnSpPr/>
      </xdr:nvCxnSpPr>
      <xdr:spPr>
        <a:xfrm>
          <a:off x="19885660" y="1093447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72179</xdr:rowOff>
    </xdr:from>
    <xdr:ext cx="534377" cy="259045"/>
    <xdr:sp macro="" textlink="">
      <xdr:nvSpPr>
        <xdr:cNvPr id="563" name="【学校施設】&#10;一人当たり面積最大値テキスト">
          <a:extLst>
            <a:ext uri="{FF2B5EF4-FFF2-40B4-BE49-F238E27FC236}">
              <a16:creationId xmlns:a16="http://schemas.microsoft.com/office/drawing/2014/main" id="{525237FF-5481-4E11-B1DC-658CAEA1C474}"/>
            </a:ext>
          </a:extLst>
        </xdr:cNvPr>
        <xdr:cNvSpPr txBox="1"/>
      </xdr:nvSpPr>
      <xdr:spPr>
        <a:xfrm>
          <a:off x="19985990" y="9328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125502</xdr:rowOff>
    </xdr:from>
    <xdr:to>
      <xdr:col>116</xdr:col>
      <xdr:colOff>152400</xdr:colOff>
      <xdr:row>55</xdr:row>
      <xdr:rowOff>125502</xdr:rowOff>
    </xdr:to>
    <xdr:cxnSp macro="">
      <xdr:nvCxnSpPr>
        <xdr:cNvPr id="564" name="直線コネクタ 563">
          <a:extLst>
            <a:ext uri="{FF2B5EF4-FFF2-40B4-BE49-F238E27FC236}">
              <a16:creationId xmlns:a16="http://schemas.microsoft.com/office/drawing/2014/main" id="{E7192E32-57FA-4F13-9B5C-ADE83B20E49D}"/>
            </a:ext>
          </a:extLst>
        </xdr:cNvPr>
        <xdr:cNvCxnSpPr/>
      </xdr:nvCxnSpPr>
      <xdr:spPr>
        <a:xfrm>
          <a:off x="19885660" y="955715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67759</xdr:rowOff>
    </xdr:from>
    <xdr:ext cx="469744" cy="259045"/>
    <xdr:sp macro="" textlink="">
      <xdr:nvSpPr>
        <xdr:cNvPr id="565" name="【学校施設】&#10;一人当たり面積平均値テキスト">
          <a:extLst>
            <a:ext uri="{FF2B5EF4-FFF2-40B4-BE49-F238E27FC236}">
              <a16:creationId xmlns:a16="http://schemas.microsoft.com/office/drawing/2014/main" id="{46D5769A-B5CB-43DE-BED8-8D535BD6EA41}"/>
            </a:ext>
          </a:extLst>
        </xdr:cNvPr>
        <xdr:cNvSpPr txBox="1"/>
      </xdr:nvSpPr>
      <xdr:spPr>
        <a:xfrm>
          <a:off x="19985990" y="106957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89332</xdr:rowOff>
    </xdr:from>
    <xdr:to>
      <xdr:col>116</xdr:col>
      <xdr:colOff>114300</xdr:colOff>
      <xdr:row>63</xdr:row>
      <xdr:rowOff>19482</xdr:rowOff>
    </xdr:to>
    <xdr:sp macro="" textlink="">
      <xdr:nvSpPr>
        <xdr:cNvPr id="566" name="フローチャート: 判断 565">
          <a:extLst>
            <a:ext uri="{FF2B5EF4-FFF2-40B4-BE49-F238E27FC236}">
              <a16:creationId xmlns:a16="http://schemas.microsoft.com/office/drawing/2014/main" id="{61574956-22D7-4948-83F6-418C3585FB88}"/>
            </a:ext>
          </a:extLst>
        </xdr:cNvPr>
        <xdr:cNvSpPr/>
      </xdr:nvSpPr>
      <xdr:spPr>
        <a:xfrm>
          <a:off x="19904710" y="10723042"/>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95199</xdr:rowOff>
    </xdr:from>
    <xdr:to>
      <xdr:col>112</xdr:col>
      <xdr:colOff>38100</xdr:colOff>
      <xdr:row>63</xdr:row>
      <xdr:rowOff>25349</xdr:rowOff>
    </xdr:to>
    <xdr:sp macro="" textlink="">
      <xdr:nvSpPr>
        <xdr:cNvPr id="567" name="フローチャート: 判断 566">
          <a:extLst>
            <a:ext uri="{FF2B5EF4-FFF2-40B4-BE49-F238E27FC236}">
              <a16:creationId xmlns:a16="http://schemas.microsoft.com/office/drawing/2014/main" id="{D657B7CE-66FB-4D5D-B02D-31260593ACBF}"/>
            </a:ext>
          </a:extLst>
        </xdr:cNvPr>
        <xdr:cNvSpPr/>
      </xdr:nvSpPr>
      <xdr:spPr>
        <a:xfrm>
          <a:off x="19161760" y="10728909"/>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104953</xdr:rowOff>
    </xdr:from>
    <xdr:to>
      <xdr:col>107</xdr:col>
      <xdr:colOff>101600</xdr:colOff>
      <xdr:row>63</xdr:row>
      <xdr:rowOff>35103</xdr:rowOff>
    </xdr:to>
    <xdr:sp macro="" textlink="">
      <xdr:nvSpPr>
        <xdr:cNvPr id="568" name="フローチャート: 判断 567">
          <a:extLst>
            <a:ext uri="{FF2B5EF4-FFF2-40B4-BE49-F238E27FC236}">
              <a16:creationId xmlns:a16="http://schemas.microsoft.com/office/drawing/2014/main" id="{B9ED2C32-E653-4236-BE6C-2FB3A9FD3C4D}"/>
            </a:ext>
          </a:extLst>
        </xdr:cNvPr>
        <xdr:cNvSpPr/>
      </xdr:nvSpPr>
      <xdr:spPr>
        <a:xfrm>
          <a:off x="18345150" y="1073294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113487</xdr:rowOff>
    </xdr:from>
    <xdr:to>
      <xdr:col>102</xdr:col>
      <xdr:colOff>165100</xdr:colOff>
      <xdr:row>63</xdr:row>
      <xdr:rowOff>43637</xdr:rowOff>
    </xdr:to>
    <xdr:sp macro="" textlink="">
      <xdr:nvSpPr>
        <xdr:cNvPr id="569" name="フローチャート: 判断 568">
          <a:extLst>
            <a:ext uri="{FF2B5EF4-FFF2-40B4-BE49-F238E27FC236}">
              <a16:creationId xmlns:a16="http://schemas.microsoft.com/office/drawing/2014/main" id="{AB7B7C4E-7D1D-48F9-92DD-F59573F4709F}"/>
            </a:ext>
          </a:extLst>
        </xdr:cNvPr>
        <xdr:cNvSpPr/>
      </xdr:nvSpPr>
      <xdr:spPr>
        <a:xfrm>
          <a:off x="17547590" y="1074338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119431</xdr:rowOff>
    </xdr:from>
    <xdr:to>
      <xdr:col>98</xdr:col>
      <xdr:colOff>38100</xdr:colOff>
      <xdr:row>63</xdr:row>
      <xdr:rowOff>49581</xdr:rowOff>
    </xdr:to>
    <xdr:sp macro="" textlink="">
      <xdr:nvSpPr>
        <xdr:cNvPr id="570" name="フローチャート: 判断 569">
          <a:extLst>
            <a:ext uri="{FF2B5EF4-FFF2-40B4-BE49-F238E27FC236}">
              <a16:creationId xmlns:a16="http://schemas.microsoft.com/office/drawing/2014/main" id="{22B85A3A-B699-406B-BEAA-D424BC207606}"/>
            </a:ext>
          </a:extLst>
        </xdr:cNvPr>
        <xdr:cNvSpPr/>
      </xdr:nvSpPr>
      <xdr:spPr>
        <a:xfrm>
          <a:off x="16761460" y="1075123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71" name="テキスト ボックス 570">
          <a:extLst>
            <a:ext uri="{FF2B5EF4-FFF2-40B4-BE49-F238E27FC236}">
              <a16:creationId xmlns:a16="http://schemas.microsoft.com/office/drawing/2014/main" id="{62114F62-76CB-47FF-AFF2-E559AAC57953}"/>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72" name="テキスト ボックス 571">
          <a:extLst>
            <a:ext uri="{FF2B5EF4-FFF2-40B4-BE49-F238E27FC236}">
              <a16:creationId xmlns:a16="http://schemas.microsoft.com/office/drawing/2014/main" id="{0F21FB1F-E93D-4CCD-A1DA-5179562FE937}"/>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73" name="テキスト ボックス 572">
          <a:extLst>
            <a:ext uri="{FF2B5EF4-FFF2-40B4-BE49-F238E27FC236}">
              <a16:creationId xmlns:a16="http://schemas.microsoft.com/office/drawing/2014/main" id="{63F4BF8F-EAC9-42E0-9708-F0746424177A}"/>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74" name="テキスト ボックス 573">
          <a:extLst>
            <a:ext uri="{FF2B5EF4-FFF2-40B4-BE49-F238E27FC236}">
              <a16:creationId xmlns:a16="http://schemas.microsoft.com/office/drawing/2014/main" id="{DD8D2F49-2F2A-4DA0-8490-1444721A8AD0}"/>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75" name="テキスト ボックス 574">
          <a:extLst>
            <a:ext uri="{FF2B5EF4-FFF2-40B4-BE49-F238E27FC236}">
              <a16:creationId xmlns:a16="http://schemas.microsoft.com/office/drawing/2014/main" id="{DB0337B2-0054-49CA-8D7B-6EAB7B36B63C}"/>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170028</xdr:rowOff>
    </xdr:from>
    <xdr:to>
      <xdr:col>112</xdr:col>
      <xdr:colOff>38100</xdr:colOff>
      <xdr:row>63</xdr:row>
      <xdr:rowOff>100178</xdr:rowOff>
    </xdr:to>
    <xdr:sp macro="" textlink="">
      <xdr:nvSpPr>
        <xdr:cNvPr id="576" name="楕円 575">
          <a:extLst>
            <a:ext uri="{FF2B5EF4-FFF2-40B4-BE49-F238E27FC236}">
              <a16:creationId xmlns:a16="http://schemas.microsoft.com/office/drawing/2014/main" id="{0079B894-5957-489E-BCC5-543D8936C26C}"/>
            </a:ext>
          </a:extLst>
        </xdr:cNvPr>
        <xdr:cNvSpPr/>
      </xdr:nvSpPr>
      <xdr:spPr>
        <a:xfrm>
          <a:off x="19161760" y="10803738"/>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2236</xdr:rowOff>
    </xdr:from>
    <xdr:to>
      <xdr:col>107</xdr:col>
      <xdr:colOff>101600</xdr:colOff>
      <xdr:row>63</xdr:row>
      <xdr:rowOff>103836</xdr:rowOff>
    </xdr:to>
    <xdr:sp macro="" textlink="">
      <xdr:nvSpPr>
        <xdr:cNvPr id="577" name="楕円 576">
          <a:extLst>
            <a:ext uri="{FF2B5EF4-FFF2-40B4-BE49-F238E27FC236}">
              <a16:creationId xmlns:a16="http://schemas.microsoft.com/office/drawing/2014/main" id="{4CC94F97-0159-43F8-9C23-1461A0BC639B}"/>
            </a:ext>
          </a:extLst>
        </xdr:cNvPr>
        <xdr:cNvSpPr/>
      </xdr:nvSpPr>
      <xdr:spPr>
        <a:xfrm>
          <a:off x="18345150" y="1080358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49378</xdr:rowOff>
    </xdr:from>
    <xdr:to>
      <xdr:col>111</xdr:col>
      <xdr:colOff>177800</xdr:colOff>
      <xdr:row>63</xdr:row>
      <xdr:rowOff>53036</xdr:rowOff>
    </xdr:to>
    <xdr:cxnSp macro="">
      <xdr:nvCxnSpPr>
        <xdr:cNvPr id="578" name="直線コネクタ 577">
          <a:extLst>
            <a:ext uri="{FF2B5EF4-FFF2-40B4-BE49-F238E27FC236}">
              <a16:creationId xmlns:a16="http://schemas.microsoft.com/office/drawing/2014/main" id="{C2C54547-32BA-4EEF-82DA-89C16E690B48}"/>
            </a:ext>
          </a:extLst>
        </xdr:cNvPr>
        <xdr:cNvCxnSpPr/>
      </xdr:nvCxnSpPr>
      <xdr:spPr>
        <a:xfrm flipV="1">
          <a:off x="18399760" y="10852633"/>
          <a:ext cx="805180" cy="5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5817</xdr:rowOff>
    </xdr:from>
    <xdr:to>
      <xdr:col>102</xdr:col>
      <xdr:colOff>165100</xdr:colOff>
      <xdr:row>63</xdr:row>
      <xdr:rowOff>107417</xdr:rowOff>
    </xdr:to>
    <xdr:sp macro="" textlink="">
      <xdr:nvSpPr>
        <xdr:cNvPr id="579" name="楕円 578">
          <a:extLst>
            <a:ext uri="{FF2B5EF4-FFF2-40B4-BE49-F238E27FC236}">
              <a16:creationId xmlns:a16="http://schemas.microsoft.com/office/drawing/2014/main" id="{DFD24973-C01B-4F1D-B30D-A17C5217AE77}"/>
            </a:ext>
          </a:extLst>
        </xdr:cNvPr>
        <xdr:cNvSpPr/>
      </xdr:nvSpPr>
      <xdr:spPr>
        <a:xfrm>
          <a:off x="17547590" y="10809072"/>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53036</xdr:rowOff>
    </xdr:from>
    <xdr:to>
      <xdr:col>107</xdr:col>
      <xdr:colOff>50800</xdr:colOff>
      <xdr:row>63</xdr:row>
      <xdr:rowOff>56617</xdr:rowOff>
    </xdr:to>
    <xdr:cxnSp macro="">
      <xdr:nvCxnSpPr>
        <xdr:cNvPr id="580" name="直線コネクタ 579">
          <a:extLst>
            <a:ext uri="{FF2B5EF4-FFF2-40B4-BE49-F238E27FC236}">
              <a16:creationId xmlns:a16="http://schemas.microsoft.com/office/drawing/2014/main" id="{3AB35381-3649-4DA4-A6F0-A199AD4B7C66}"/>
            </a:ext>
          </a:extLst>
        </xdr:cNvPr>
        <xdr:cNvCxnSpPr/>
      </xdr:nvCxnSpPr>
      <xdr:spPr>
        <a:xfrm flipV="1">
          <a:off x="17602200" y="10858196"/>
          <a:ext cx="797560" cy="3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8484</xdr:rowOff>
    </xdr:from>
    <xdr:to>
      <xdr:col>98</xdr:col>
      <xdr:colOff>38100</xdr:colOff>
      <xdr:row>63</xdr:row>
      <xdr:rowOff>110084</xdr:rowOff>
    </xdr:to>
    <xdr:sp macro="" textlink="">
      <xdr:nvSpPr>
        <xdr:cNvPr id="581" name="楕円 580">
          <a:extLst>
            <a:ext uri="{FF2B5EF4-FFF2-40B4-BE49-F238E27FC236}">
              <a16:creationId xmlns:a16="http://schemas.microsoft.com/office/drawing/2014/main" id="{AD9F76DA-AC5B-4A41-B7A6-78D82A0B6455}"/>
            </a:ext>
          </a:extLst>
        </xdr:cNvPr>
        <xdr:cNvSpPr/>
      </xdr:nvSpPr>
      <xdr:spPr>
        <a:xfrm>
          <a:off x="16761460" y="1081173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56617</xdr:rowOff>
    </xdr:from>
    <xdr:to>
      <xdr:col>102</xdr:col>
      <xdr:colOff>114300</xdr:colOff>
      <xdr:row>63</xdr:row>
      <xdr:rowOff>59284</xdr:rowOff>
    </xdr:to>
    <xdr:cxnSp macro="">
      <xdr:nvCxnSpPr>
        <xdr:cNvPr id="582" name="直線コネクタ 581">
          <a:extLst>
            <a:ext uri="{FF2B5EF4-FFF2-40B4-BE49-F238E27FC236}">
              <a16:creationId xmlns:a16="http://schemas.microsoft.com/office/drawing/2014/main" id="{E5D407DB-23DB-4C88-B352-1D496FCB9899}"/>
            </a:ext>
          </a:extLst>
        </xdr:cNvPr>
        <xdr:cNvCxnSpPr/>
      </xdr:nvCxnSpPr>
      <xdr:spPr>
        <a:xfrm flipV="1">
          <a:off x="16804640" y="10861777"/>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41876</xdr:rowOff>
    </xdr:from>
    <xdr:ext cx="469744" cy="259045"/>
    <xdr:sp macro="" textlink="">
      <xdr:nvSpPr>
        <xdr:cNvPr id="583" name="n_1aveValue【学校施設】&#10;一人当たり面積">
          <a:extLst>
            <a:ext uri="{FF2B5EF4-FFF2-40B4-BE49-F238E27FC236}">
              <a16:creationId xmlns:a16="http://schemas.microsoft.com/office/drawing/2014/main" id="{975B5F93-2A79-493C-9BD7-D7AC253DBBE4}"/>
            </a:ext>
          </a:extLst>
        </xdr:cNvPr>
        <xdr:cNvSpPr txBox="1"/>
      </xdr:nvSpPr>
      <xdr:spPr>
        <a:xfrm>
          <a:off x="18982132" y="10500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51630</xdr:rowOff>
    </xdr:from>
    <xdr:ext cx="469744" cy="259045"/>
    <xdr:sp macro="" textlink="">
      <xdr:nvSpPr>
        <xdr:cNvPr id="584" name="n_2aveValue【学校施設】&#10;一人当たり面積">
          <a:extLst>
            <a:ext uri="{FF2B5EF4-FFF2-40B4-BE49-F238E27FC236}">
              <a16:creationId xmlns:a16="http://schemas.microsoft.com/office/drawing/2014/main" id="{D87209A6-F229-4629-9AC2-6604CECF6EDA}"/>
            </a:ext>
          </a:extLst>
        </xdr:cNvPr>
        <xdr:cNvSpPr txBox="1"/>
      </xdr:nvSpPr>
      <xdr:spPr>
        <a:xfrm>
          <a:off x="18182032" y="10513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60164</xdr:rowOff>
    </xdr:from>
    <xdr:ext cx="469744" cy="259045"/>
    <xdr:sp macro="" textlink="">
      <xdr:nvSpPr>
        <xdr:cNvPr id="585" name="n_3aveValue【学校施設】&#10;一人当たり面積">
          <a:extLst>
            <a:ext uri="{FF2B5EF4-FFF2-40B4-BE49-F238E27FC236}">
              <a16:creationId xmlns:a16="http://schemas.microsoft.com/office/drawing/2014/main" id="{01EDC0D8-B1B3-4D0D-B0BD-01EE659B18C7}"/>
            </a:ext>
          </a:extLst>
        </xdr:cNvPr>
        <xdr:cNvSpPr txBox="1"/>
      </xdr:nvSpPr>
      <xdr:spPr>
        <a:xfrm>
          <a:off x="17384472" y="10514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66108</xdr:rowOff>
    </xdr:from>
    <xdr:ext cx="469744" cy="259045"/>
    <xdr:sp macro="" textlink="">
      <xdr:nvSpPr>
        <xdr:cNvPr id="586" name="n_4aveValue【学校施設】&#10;一人当たり面積">
          <a:extLst>
            <a:ext uri="{FF2B5EF4-FFF2-40B4-BE49-F238E27FC236}">
              <a16:creationId xmlns:a16="http://schemas.microsoft.com/office/drawing/2014/main" id="{3BFC3968-91FA-4A10-9BFE-CC84A5C6DE4C}"/>
            </a:ext>
          </a:extLst>
        </xdr:cNvPr>
        <xdr:cNvSpPr txBox="1"/>
      </xdr:nvSpPr>
      <xdr:spPr>
        <a:xfrm>
          <a:off x="16588817" y="10522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91305</xdr:rowOff>
    </xdr:from>
    <xdr:ext cx="469744" cy="259045"/>
    <xdr:sp macro="" textlink="">
      <xdr:nvSpPr>
        <xdr:cNvPr id="587" name="n_1mainValue【学校施設】&#10;一人当たり面積">
          <a:extLst>
            <a:ext uri="{FF2B5EF4-FFF2-40B4-BE49-F238E27FC236}">
              <a16:creationId xmlns:a16="http://schemas.microsoft.com/office/drawing/2014/main" id="{7E1D8AE9-0E6C-45E1-AB77-43B34659074D}"/>
            </a:ext>
          </a:extLst>
        </xdr:cNvPr>
        <xdr:cNvSpPr txBox="1"/>
      </xdr:nvSpPr>
      <xdr:spPr>
        <a:xfrm>
          <a:off x="18982132" y="10896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94963</xdr:rowOff>
    </xdr:from>
    <xdr:ext cx="469744" cy="259045"/>
    <xdr:sp macro="" textlink="">
      <xdr:nvSpPr>
        <xdr:cNvPr id="588" name="n_2mainValue【学校施設】&#10;一人当たり面積">
          <a:extLst>
            <a:ext uri="{FF2B5EF4-FFF2-40B4-BE49-F238E27FC236}">
              <a16:creationId xmlns:a16="http://schemas.microsoft.com/office/drawing/2014/main" id="{04C0D29D-6932-4D3B-A1F7-073FA7F89266}"/>
            </a:ext>
          </a:extLst>
        </xdr:cNvPr>
        <xdr:cNvSpPr txBox="1"/>
      </xdr:nvSpPr>
      <xdr:spPr>
        <a:xfrm>
          <a:off x="18182032" y="10900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98544</xdr:rowOff>
    </xdr:from>
    <xdr:ext cx="469744" cy="259045"/>
    <xdr:sp macro="" textlink="">
      <xdr:nvSpPr>
        <xdr:cNvPr id="589" name="n_3mainValue【学校施設】&#10;一人当たり面積">
          <a:extLst>
            <a:ext uri="{FF2B5EF4-FFF2-40B4-BE49-F238E27FC236}">
              <a16:creationId xmlns:a16="http://schemas.microsoft.com/office/drawing/2014/main" id="{A19A6BAA-9522-43E6-80BF-17D55C9FC8E8}"/>
            </a:ext>
          </a:extLst>
        </xdr:cNvPr>
        <xdr:cNvSpPr txBox="1"/>
      </xdr:nvSpPr>
      <xdr:spPr>
        <a:xfrm>
          <a:off x="17384472" y="10896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101211</xdr:rowOff>
    </xdr:from>
    <xdr:ext cx="469744" cy="259045"/>
    <xdr:sp macro="" textlink="">
      <xdr:nvSpPr>
        <xdr:cNvPr id="590" name="n_4mainValue【学校施設】&#10;一人当たり面積">
          <a:extLst>
            <a:ext uri="{FF2B5EF4-FFF2-40B4-BE49-F238E27FC236}">
              <a16:creationId xmlns:a16="http://schemas.microsoft.com/office/drawing/2014/main" id="{FD428DA6-772A-47E7-99ED-E9CBC1CDBA25}"/>
            </a:ext>
          </a:extLst>
        </xdr:cNvPr>
        <xdr:cNvSpPr txBox="1"/>
      </xdr:nvSpPr>
      <xdr:spPr>
        <a:xfrm>
          <a:off x="16588817" y="10898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91" name="正方形/長方形 590">
          <a:extLst>
            <a:ext uri="{FF2B5EF4-FFF2-40B4-BE49-F238E27FC236}">
              <a16:creationId xmlns:a16="http://schemas.microsoft.com/office/drawing/2014/main" id="{D0EB598C-3264-4E5C-9E4C-DA0F8B79E8FE}"/>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92" name="正方形/長方形 591">
          <a:extLst>
            <a:ext uri="{FF2B5EF4-FFF2-40B4-BE49-F238E27FC236}">
              <a16:creationId xmlns:a16="http://schemas.microsoft.com/office/drawing/2014/main" id="{480EAE12-57D6-4788-9641-2E193CA2AF57}"/>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93" name="正方形/長方形 592">
          <a:extLst>
            <a:ext uri="{FF2B5EF4-FFF2-40B4-BE49-F238E27FC236}">
              <a16:creationId xmlns:a16="http://schemas.microsoft.com/office/drawing/2014/main" id="{18D54AE1-8077-41B3-B2A9-5F0AE53385E0}"/>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94" name="正方形/長方形 593">
          <a:extLst>
            <a:ext uri="{FF2B5EF4-FFF2-40B4-BE49-F238E27FC236}">
              <a16:creationId xmlns:a16="http://schemas.microsoft.com/office/drawing/2014/main" id="{59B74726-53DF-4C58-A528-0D8EDF138D8F}"/>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95" name="正方形/長方形 594">
          <a:extLst>
            <a:ext uri="{FF2B5EF4-FFF2-40B4-BE49-F238E27FC236}">
              <a16:creationId xmlns:a16="http://schemas.microsoft.com/office/drawing/2014/main" id="{B56B5FDB-72CF-46A6-9949-FA14CB4E5530}"/>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96" name="正方形/長方形 595">
          <a:extLst>
            <a:ext uri="{FF2B5EF4-FFF2-40B4-BE49-F238E27FC236}">
              <a16:creationId xmlns:a16="http://schemas.microsoft.com/office/drawing/2014/main" id="{A20F597E-68A6-4B04-B42F-F736B3B306DB}"/>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97" name="正方形/長方形 596">
          <a:extLst>
            <a:ext uri="{FF2B5EF4-FFF2-40B4-BE49-F238E27FC236}">
              <a16:creationId xmlns:a16="http://schemas.microsoft.com/office/drawing/2014/main" id="{8C4A9386-D415-431E-9D60-7DAEB10ADE2D}"/>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98" name="正方形/長方形 597">
          <a:extLst>
            <a:ext uri="{FF2B5EF4-FFF2-40B4-BE49-F238E27FC236}">
              <a16:creationId xmlns:a16="http://schemas.microsoft.com/office/drawing/2014/main" id="{775BF1A8-1883-43EC-AFEF-6BA5A2ABF9EE}"/>
            </a:ext>
          </a:extLst>
        </xdr:cNvPr>
        <xdr:cNvSpPr/>
      </xdr:nvSpPr>
      <xdr:spPr>
        <a:xfrm>
          <a:off x="1120394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99" name="正方形/長方形 598">
          <a:extLst>
            <a:ext uri="{FF2B5EF4-FFF2-40B4-BE49-F238E27FC236}">
              <a16:creationId xmlns:a16="http://schemas.microsoft.com/office/drawing/2014/main" id="{C7B6B7C4-7CC4-47E5-9582-712170141793}"/>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00" name="正方形/長方形 599">
          <a:extLst>
            <a:ext uri="{FF2B5EF4-FFF2-40B4-BE49-F238E27FC236}">
              <a16:creationId xmlns:a16="http://schemas.microsoft.com/office/drawing/2014/main" id="{F53C3589-30F4-4F59-B22F-FA944C53034B}"/>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01" name="正方形/長方形 600">
          <a:extLst>
            <a:ext uri="{FF2B5EF4-FFF2-40B4-BE49-F238E27FC236}">
              <a16:creationId xmlns:a16="http://schemas.microsoft.com/office/drawing/2014/main" id="{BC1F2C1B-2FBA-4DAE-8DE4-FBFAFCE19B9E}"/>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02" name="正方形/長方形 601">
          <a:extLst>
            <a:ext uri="{FF2B5EF4-FFF2-40B4-BE49-F238E27FC236}">
              <a16:creationId xmlns:a16="http://schemas.microsoft.com/office/drawing/2014/main" id="{7126501E-9BEE-4406-9064-A077670819E1}"/>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03" name="正方形/長方形 602">
          <a:extLst>
            <a:ext uri="{FF2B5EF4-FFF2-40B4-BE49-F238E27FC236}">
              <a16:creationId xmlns:a16="http://schemas.microsoft.com/office/drawing/2014/main" id="{DF67AC57-A4FC-4CE8-B930-928FFAF8F13E}"/>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04" name="正方形/長方形 603">
          <a:extLst>
            <a:ext uri="{FF2B5EF4-FFF2-40B4-BE49-F238E27FC236}">
              <a16:creationId xmlns:a16="http://schemas.microsoft.com/office/drawing/2014/main" id="{76A2DCAF-4851-471E-BDDE-37BD939DB4C3}"/>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05" name="正方形/長方形 604">
          <a:extLst>
            <a:ext uri="{FF2B5EF4-FFF2-40B4-BE49-F238E27FC236}">
              <a16:creationId xmlns:a16="http://schemas.microsoft.com/office/drawing/2014/main" id="{A0C7ED51-607D-4A78-94B7-F7305A8709A5}"/>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06" name="正方形/長方形 605">
          <a:extLst>
            <a:ext uri="{FF2B5EF4-FFF2-40B4-BE49-F238E27FC236}">
              <a16:creationId xmlns:a16="http://schemas.microsoft.com/office/drawing/2014/main" id="{86D68EEE-2CC9-4190-B8C4-6E79CB08AD31}"/>
            </a:ext>
          </a:extLst>
        </xdr:cNvPr>
        <xdr:cNvSpPr/>
      </xdr:nvSpPr>
      <xdr:spPr>
        <a:xfrm>
          <a:off x="164592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07" name="正方形/長方形 606">
          <a:extLst>
            <a:ext uri="{FF2B5EF4-FFF2-40B4-BE49-F238E27FC236}">
              <a16:creationId xmlns:a16="http://schemas.microsoft.com/office/drawing/2014/main" id="{01A471CD-7A68-40C6-AB64-0A98AB0AC957}"/>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08" name="正方形/長方形 607">
          <a:extLst>
            <a:ext uri="{FF2B5EF4-FFF2-40B4-BE49-F238E27FC236}">
              <a16:creationId xmlns:a16="http://schemas.microsoft.com/office/drawing/2014/main" id="{90981525-593B-4D42-8EBD-BB9935F0EAA1}"/>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09" name="正方形/長方形 608">
          <a:extLst>
            <a:ext uri="{FF2B5EF4-FFF2-40B4-BE49-F238E27FC236}">
              <a16:creationId xmlns:a16="http://schemas.microsoft.com/office/drawing/2014/main" id="{41A91A63-D88A-48EF-8DAD-F094FDF6249F}"/>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10" name="正方形/長方形 609">
          <a:extLst>
            <a:ext uri="{FF2B5EF4-FFF2-40B4-BE49-F238E27FC236}">
              <a16:creationId xmlns:a16="http://schemas.microsoft.com/office/drawing/2014/main" id="{F12EB706-376E-46C2-8550-F376D733734C}"/>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11" name="正方形/長方形 610">
          <a:extLst>
            <a:ext uri="{FF2B5EF4-FFF2-40B4-BE49-F238E27FC236}">
              <a16:creationId xmlns:a16="http://schemas.microsoft.com/office/drawing/2014/main" id="{04B131D5-2B49-4187-9DF7-A500B70CDC50}"/>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12" name="正方形/長方形 611">
          <a:extLst>
            <a:ext uri="{FF2B5EF4-FFF2-40B4-BE49-F238E27FC236}">
              <a16:creationId xmlns:a16="http://schemas.microsoft.com/office/drawing/2014/main" id="{C8045651-6C9C-4031-9F54-21992517DE02}"/>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13" name="正方形/長方形 612">
          <a:extLst>
            <a:ext uri="{FF2B5EF4-FFF2-40B4-BE49-F238E27FC236}">
              <a16:creationId xmlns:a16="http://schemas.microsoft.com/office/drawing/2014/main" id="{0E3F144C-58D5-48AB-8C28-C2C9CD1F2A20}"/>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14" name="正方形/長方形 613">
          <a:extLst>
            <a:ext uri="{FF2B5EF4-FFF2-40B4-BE49-F238E27FC236}">
              <a16:creationId xmlns:a16="http://schemas.microsoft.com/office/drawing/2014/main" id="{BD72756E-2C36-4542-A063-23C61E6CE5E9}"/>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15" name="テキスト ボックス 614">
          <a:extLst>
            <a:ext uri="{FF2B5EF4-FFF2-40B4-BE49-F238E27FC236}">
              <a16:creationId xmlns:a16="http://schemas.microsoft.com/office/drawing/2014/main" id="{8088EB4A-70D1-418E-9B50-B2509F185AB3}"/>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16" name="直線コネクタ 615">
          <a:extLst>
            <a:ext uri="{FF2B5EF4-FFF2-40B4-BE49-F238E27FC236}">
              <a16:creationId xmlns:a16="http://schemas.microsoft.com/office/drawing/2014/main" id="{F7C026F6-EEC4-4F59-8686-30F34BC8BB57}"/>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17" name="テキスト ボックス 616">
          <a:extLst>
            <a:ext uri="{FF2B5EF4-FFF2-40B4-BE49-F238E27FC236}">
              <a16:creationId xmlns:a16="http://schemas.microsoft.com/office/drawing/2014/main" id="{BE9E4852-8702-42A1-A0F6-4BA3A62566A1}"/>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18" name="直線コネクタ 617">
          <a:extLst>
            <a:ext uri="{FF2B5EF4-FFF2-40B4-BE49-F238E27FC236}">
              <a16:creationId xmlns:a16="http://schemas.microsoft.com/office/drawing/2014/main" id="{6401E016-0817-4BD0-B0C5-2832F2E8C190}"/>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19" name="テキスト ボックス 618">
          <a:extLst>
            <a:ext uri="{FF2B5EF4-FFF2-40B4-BE49-F238E27FC236}">
              <a16:creationId xmlns:a16="http://schemas.microsoft.com/office/drawing/2014/main" id="{ED03653F-3A9D-4020-A0DD-157F88F3893E}"/>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20" name="直線コネクタ 619">
          <a:extLst>
            <a:ext uri="{FF2B5EF4-FFF2-40B4-BE49-F238E27FC236}">
              <a16:creationId xmlns:a16="http://schemas.microsoft.com/office/drawing/2014/main" id="{E197BA0C-80AB-4E2B-A927-8B36E3D789DF}"/>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21" name="テキスト ボックス 620">
          <a:extLst>
            <a:ext uri="{FF2B5EF4-FFF2-40B4-BE49-F238E27FC236}">
              <a16:creationId xmlns:a16="http://schemas.microsoft.com/office/drawing/2014/main" id="{1420FB3A-EE64-4A55-A82B-9A1AE28D23E1}"/>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22" name="直線コネクタ 621">
          <a:extLst>
            <a:ext uri="{FF2B5EF4-FFF2-40B4-BE49-F238E27FC236}">
              <a16:creationId xmlns:a16="http://schemas.microsoft.com/office/drawing/2014/main" id="{7FEE6CCC-A8F8-4D28-9A91-1FBD4593FA6A}"/>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23" name="テキスト ボックス 622">
          <a:extLst>
            <a:ext uri="{FF2B5EF4-FFF2-40B4-BE49-F238E27FC236}">
              <a16:creationId xmlns:a16="http://schemas.microsoft.com/office/drawing/2014/main" id="{128A2CC8-9BF8-4274-B617-003DD1CD94A6}"/>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24" name="直線コネクタ 623">
          <a:extLst>
            <a:ext uri="{FF2B5EF4-FFF2-40B4-BE49-F238E27FC236}">
              <a16:creationId xmlns:a16="http://schemas.microsoft.com/office/drawing/2014/main" id="{0DDE2D41-43D8-4154-A327-DF2D8633087F}"/>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25" name="テキスト ボックス 624">
          <a:extLst>
            <a:ext uri="{FF2B5EF4-FFF2-40B4-BE49-F238E27FC236}">
              <a16:creationId xmlns:a16="http://schemas.microsoft.com/office/drawing/2014/main" id="{4E57AA83-6D9E-4DB6-B957-2E3DC67F8916}"/>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26" name="直線コネクタ 625">
          <a:extLst>
            <a:ext uri="{FF2B5EF4-FFF2-40B4-BE49-F238E27FC236}">
              <a16:creationId xmlns:a16="http://schemas.microsoft.com/office/drawing/2014/main" id="{25963D8A-EBE7-46B6-A6F4-2E00C91B37DA}"/>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27" name="テキスト ボックス 626">
          <a:extLst>
            <a:ext uri="{FF2B5EF4-FFF2-40B4-BE49-F238E27FC236}">
              <a16:creationId xmlns:a16="http://schemas.microsoft.com/office/drawing/2014/main" id="{E06A3D7E-C231-42C2-8AF8-4E2C032D1890}"/>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28" name="直線コネクタ 627">
          <a:extLst>
            <a:ext uri="{FF2B5EF4-FFF2-40B4-BE49-F238E27FC236}">
              <a16:creationId xmlns:a16="http://schemas.microsoft.com/office/drawing/2014/main" id="{F8EE91A7-9470-4698-B664-09EFDC2EEB8A}"/>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29" name="テキスト ボックス 628">
          <a:extLst>
            <a:ext uri="{FF2B5EF4-FFF2-40B4-BE49-F238E27FC236}">
              <a16:creationId xmlns:a16="http://schemas.microsoft.com/office/drawing/2014/main" id="{533FEA22-0C11-4E26-BB41-164EA54BE78C}"/>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30" name="直線コネクタ 629">
          <a:extLst>
            <a:ext uri="{FF2B5EF4-FFF2-40B4-BE49-F238E27FC236}">
              <a16:creationId xmlns:a16="http://schemas.microsoft.com/office/drawing/2014/main" id="{EF603036-9CCD-4525-A9E8-99951CE49B73}"/>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1" name="【公民館】&#10;有形固定資産減価償却率グラフ枠">
          <a:extLst>
            <a:ext uri="{FF2B5EF4-FFF2-40B4-BE49-F238E27FC236}">
              <a16:creationId xmlns:a16="http://schemas.microsoft.com/office/drawing/2014/main" id="{7C8643DE-AD3A-43F7-B24E-4514F9EF41B1}"/>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27214</xdr:rowOff>
    </xdr:from>
    <xdr:to>
      <xdr:col>85</xdr:col>
      <xdr:colOff>126364</xdr:colOff>
      <xdr:row>109</xdr:row>
      <xdr:rowOff>35379</xdr:rowOff>
    </xdr:to>
    <xdr:cxnSp macro="">
      <xdr:nvCxnSpPr>
        <xdr:cNvPr id="632" name="直線コネクタ 631">
          <a:extLst>
            <a:ext uri="{FF2B5EF4-FFF2-40B4-BE49-F238E27FC236}">
              <a16:creationId xmlns:a16="http://schemas.microsoft.com/office/drawing/2014/main" id="{40C1F608-EAF3-4240-8120-4EB2D1FDE4F6}"/>
            </a:ext>
          </a:extLst>
        </xdr:cNvPr>
        <xdr:cNvCxnSpPr/>
      </xdr:nvCxnSpPr>
      <xdr:spPr>
        <a:xfrm flipV="1">
          <a:off x="14703424" y="17170309"/>
          <a:ext cx="0" cy="1553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33" name="【公民館】&#10;有形固定資産減価償却率最小値テキスト">
          <a:extLst>
            <a:ext uri="{FF2B5EF4-FFF2-40B4-BE49-F238E27FC236}">
              <a16:creationId xmlns:a16="http://schemas.microsoft.com/office/drawing/2014/main" id="{0E63312E-3B0D-44E3-A734-392AD0DA128B}"/>
            </a:ext>
          </a:extLst>
        </xdr:cNvPr>
        <xdr:cNvSpPr txBox="1"/>
      </xdr:nvSpPr>
      <xdr:spPr>
        <a:xfrm>
          <a:off x="1474216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34" name="直線コネクタ 633">
          <a:extLst>
            <a:ext uri="{FF2B5EF4-FFF2-40B4-BE49-F238E27FC236}">
              <a16:creationId xmlns:a16="http://schemas.microsoft.com/office/drawing/2014/main" id="{59E75026-9BD4-4752-8059-AAA715FCAD98}"/>
            </a:ext>
          </a:extLst>
        </xdr:cNvPr>
        <xdr:cNvCxnSpPr/>
      </xdr:nvCxnSpPr>
      <xdr:spPr>
        <a:xfrm>
          <a:off x="14611350" y="187234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145341</xdr:rowOff>
    </xdr:from>
    <xdr:ext cx="340478" cy="259045"/>
    <xdr:sp macro="" textlink="">
      <xdr:nvSpPr>
        <xdr:cNvPr id="635" name="【公民館】&#10;有形固定資産減価償却率最大値テキスト">
          <a:extLst>
            <a:ext uri="{FF2B5EF4-FFF2-40B4-BE49-F238E27FC236}">
              <a16:creationId xmlns:a16="http://schemas.microsoft.com/office/drawing/2014/main" id="{0C50B96A-2649-463C-8D1C-B76B7AC1161F}"/>
            </a:ext>
          </a:extLst>
        </xdr:cNvPr>
        <xdr:cNvSpPr txBox="1"/>
      </xdr:nvSpPr>
      <xdr:spPr>
        <a:xfrm>
          <a:off x="14742160" y="1694553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27214</xdr:rowOff>
    </xdr:from>
    <xdr:to>
      <xdr:col>86</xdr:col>
      <xdr:colOff>25400</xdr:colOff>
      <xdr:row>100</xdr:row>
      <xdr:rowOff>27214</xdr:rowOff>
    </xdr:to>
    <xdr:cxnSp macro="">
      <xdr:nvCxnSpPr>
        <xdr:cNvPr id="636" name="直線コネクタ 635">
          <a:extLst>
            <a:ext uri="{FF2B5EF4-FFF2-40B4-BE49-F238E27FC236}">
              <a16:creationId xmlns:a16="http://schemas.microsoft.com/office/drawing/2014/main" id="{DA896C59-37EC-4F7A-A429-1E4B755D5B8B}"/>
            </a:ext>
          </a:extLst>
        </xdr:cNvPr>
        <xdr:cNvCxnSpPr/>
      </xdr:nvCxnSpPr>
      <xdr:spPr>
        <a:xfrm>
          <a:off x="14611350" y="171703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106</xdr:row>
      <xdr:rowOff>51179</xdr:rowOff>
    </xdr:from>
    <xdr:ext cx="405111" cy="259045"/>
    <xdr:sp macro="" textlink="">
      <xdr:nvSpPr>
        <xdr:cNvPr id="637" name="【公民館】&#10;有形固定資産減価償却率平均値テキスト">
          <a:extLst>
            <a:ext uri="{FF2B5EF4-FFF2-40B4-BE49-F238E27FC236}">
              <a16:creationId xmlns:a16="http://schemas.microsoft.com/office/drawing/2014/main" id="{AF8445D4-8FF7-457A-9CAB-C05B8DC6ACEC}"/>
            </a:ext>
          </a:extLst>
        </xdr:cNvPr>
        <xdr:cNvSpPr txBox="1"/>
      </xdr:nvSpPr>
      <xdr:spPr>
        <a:xfrm>
          <a:off x="14742160" y="182286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72752</xdr:rowOff>
    </xdr:from>
    <xdr:to>
      <xdr:col>85</xdr:col>
      <xdr:colOff>177800</xdr:colOff>
      <xdr:row>107</xdr:row>
      <xdr:rowOff>2902</xdr:rowOff>
    </xdr:to>
    <xdr:sp macro="" textlink="">
      <xdr:nvSpPr>
        <xdr:cNvPr id="638" name="フローチャート: 判断 637">
          <a:extLst>
            <a:ext uri="{FF2B5EF4-FFF2-40B4-BE49-F238E27FC236}">
              <a16:creationId xmlns:a16="http://schemas.microsoft.com/office/drawing/2014/main" id="{2748D959-7C80-4EB3-A0E2-F3276D7E018A}"/>
            </a:ext>
          </a:extLst>
        </xdr:cNvPr>
        <xdr:cNvSpPr/>
      </xdr:nvSpPr>
      <xdr:spPr>
        <a:xfrm>
          <a:off x="14649450" y="18246452"/>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54792</xdr:rowOff>
    </xdr:from>
    <xdr:to>
      <xdr:col>81</xdr:col>
      <xdr:colOff>101600</xdr:colOff>
      <xdr:row>106</xdr:row>
      <xdr:rowOff>156392</xdr:rowOff>
    </xdr:to>
    <xdr:sp macro="" textlink="">
      <xdr:nvSpPr>
        <xdr:cNvPr id="639" name="フローチャート: 判断 638">
          <a:extLst>
            <a:ext uri="{FF2B5EF4-FFF2-40B4-BE49-F238E27FC236}">
              <a16:creationId xmlns:a16="http://schemas.microsoft.com/office/drawing/2014/main" id="{2AC605B7-AC7E-4418-B3A2-78FEB30F1845}"/>
            </a:ext>
          </a:extLst>
        </xdr:cNvPr>
        <xdr:cNvSpPr/>
      </xdr:nvSpPr>
      <xdr:spPr>
        <a:xfrm>
          <a:off x="13887450" y="18232302"/>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28666</xdr:rowOff>
    </xdr:from>
    <xdr:to>
      <xdr:col>76</xdr:col>
      <xdr:colOff>165100</xdr:colOff>
      <xdr:row>106</xdr:row>
      <xdr:rowOff>130266</xdr:rowOff>
    </xdr:to>
    <xdr:sp macro="" textlink="">
      <xdr:nvSpPr>
        <xdr:cNvPr id="640" name="フローチャート: 判断 639">
          <a:extLst>
            <a:ext uri="{FF2B5EF4-FFF2-40B4-BE49-F238E27FC236}">
              <a16:creationId xmlns:a16="http://schemas.microsoft.com/office/drawing/2014/main" id="{05FA9E10-BD3B-4459-9B48-FCFA8B521F0B}"/>
            </a:ext>
          </a:extLst>
        </xdr:cNvPr>
        <xdr:cNvSpPr/>
      </xdr:nvSpPr>
      <xdr:spPr>
        <a:xfrm>
          <a:off x="13089890" y="18200461"/>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142966</xdr:rowOff>
    </xdr:from>
    <xdr:to>
      <xdr:col>72</xdr:col>
      <xdr:colOff>38100</xdr:colOff>
      <xdr:row>106</xdr:row>
      <xdr:rowOff>73116</xdr:rowOff>
    </xdr:to>
    <xdr:sp macro="" textlink="">
      <xdr:nvSpPr>
        <xdr:cNvPr id="641" name="フローチャート: 判断 640">
          <a:extLst>
            <a:ext uri="{FF2B5EF4-FFF2-40B4-BE49-F238E27FC236}">
              <a16:creationId xmlns:a16="http://schemas.microsoft.com/office/drawing/2014/main" id="{ABF6E51C-5A07-430A-AC0D-FDB722D96B2E}"/>
            </a:ext>
          </a:extLst>
        </xdr:cNvPr>
        <xdr:cNvSpPr/>
      </xdr:nvSpPr>
      <xdr:spPr>
        <a:xfrm>
          <a:off x="12303760" y="1814331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115207</xdr:rowOff>
    </xdr:from>
    <xdr:to>
      <xdr:col>67</xdr:col>
      <xdr:colOff>101600</xdr:colOff>
      <xdr:row>106</xdr:row>
      <xdr:rowOff>45357</xdr:rowOff>
    </xdr:to>
    <xdr:sp macro="" textlink="">
      <xdr:nvSpPr>
        <xdr:cNvPr id="642" name="フローチャート: 判断 641">
          <a:extLst>
            <a:ext uri="{FF2B5EF4-FFF2-40B4-BE49-F238E27FC236}">
              <a16:creationId xmlns:a16="http://schemas.microsoft.com/office/drawing/2014/main" id="{961AAD83-F595-4CD3-B091-129B78A5866D}"/>
            </a:ext>
          </a:extLst>
        </xdr:cNvPr>
        <xdr:cNvSpPr/>
      </xdr:nvSpPr>
      <xdr:spPr>
        <a:xfrm>
          <a:off x="11487150" y="1811745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43" name="テキスト ボックス 642">
          <a:extLst>
            <a:ext uri="{FF2B5EF4-FFF2-40B4-BE49-F238E27FC236}">
              <a16:creationId xmlns:a16="http://schemas.microsoft.com/office/drawing/2014/main" id="{A1B0105B-7F43-418B-A8B2-2B9B50743BEC}"/>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44" name="テキスト ボックス 643">
          <a:extLst>
            <a:ext uri="{FF2B5EF4-FFF2-40B4-BE49-F238E27FC236}">
              <a16:creationId xmlns:a16="http://schemas.microsoft.com/office/drawing/2014/main" id="{EA651737-02C4-4DC5-A219-8A65F168BCD1}"/>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45" name="テキスト ボックス 644">
          <a:extLst>
            <a:ext uri="{FF2B5EF4-FFF2-40B4-BE49-F238E27FC236}">
              <a16:creationId xmlns:a16="http://schemas.microsoft.com/office/drawing/2014/main" id="{B25AEF7B-FD71-4DDB-B78C-30D9A9C71A09}"/>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46" name="テキスト ボックス 645">
          <a:extLst>
            <a:ext uri="{FF2B5EF4-FFF2-40B4-BE49-F238E27FC236}">
              <a16:creationId xmlns:a16="http://schemas.microsoft.com/office/drawing/2014/main" id="{B66CAB8F-B0D2-4B4D-B34D-26D7408AC1AD}"/>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47" name="テキスト ボックス 646">
          <a:extLst>
            <a:ext uri="{FF2B5EF4-FFF2-40B4-BE49-F238E27FC236}">
              <a16:creationId xmlns:a16="http://schemas.microsoft.com/office/drawing/2014/main" id="{CE47A53C-E2A1-4AA3-BC60-861FEB7367A2}"/>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146231</xdr:rowOff>
    </xdr:from>
    <xdr:to>
      <xdr:col>81</xdr:col>
      <xdr:colOff>101600</xdr:colOff>
      <xdr:row>106</xdr:row>
      <xdr:rowOff>76381</xdr:rowOff>
    </xdr:to>
    <xdr:sp macro="" textlink="">
      <xdr:nvSpPr>
        <xdr:cNvPr id="648" name="楕円 647">
          <a:extLst>
            <a:ext uri="{FF2B5EF4-FFF2-40B4-BE49-F238E27FC236}">
              <a16:creationId xmlns:a16="http://schemas.microsoft.com/office/drawing/2014/main" id="{F9FA0A29-9801-4106-87E9-3CBD13BF8267}"/>
            </a:ext>
          </a:extLst>
        </xdr:cNvPr>
        <xdr:cNvSpPr/>
      </xdr:nvSpPr>
      <xdr:spPr>
        <a:xfrm>
          <a:off x="13887450" y="1814657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111942</xdr:rowOff>
    </xdr:from>
    <xdr:to>
      <xdr:col>76</xdr:col>
      <xdr:colOff>165100</xdr:colOff>
      <xdr:row>106</xdr:row>
      <xdr:rowOff>42092</xdr:rowOff>
    </xdr:to>
    <xdr:sp macro="" textlink="">
      <xdr:nvSpPr>
        <xdr:cNvPr id="649" name="楕円 648">
          <a:extLst>
            <a:ext uri="{FF2B5EF4-FFF2-40B4-BE49-F238E27FC236}">
              <a16:creationId xmlns:a16="http://schemas.microsoft.com/office/drawing/2014/main" id="{32DF76E3-5284-4D81-91A0-19129895BD37}"/>
            </a:ext>
          </a:extLst>
        </xdr:cNvPr>
        <xdr:cNvSpPr/>
      </xdr:nvSpPr>
      <xdr:spPr>
        <a:xfrm>
          <a:off x="13089890" y="1811419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162742</xdr:rowOff>
    </xdr:from>
    <xdr:to>
      <xdr:col>81</xdr:col>
      <xdr:colOff>50800</xdr:colOff>
      <xdr:row>106</xdr:row>
      <xdr:rowOff>25581</xdr:rowOff>
    </xdr:to>
    <xdr:cxnSp macro="">
      <xdr:nvCxnSpPr>
        <xdr:cNvPr id="650" name="直線コネクタ 649">
          <a:extLst>
            <a:ext uri="{FF2B5EF4-FFF2-40B4-BE49-F238E27FC236}">
              <a16:creationId xmlns:a16="http://schemas.microsoft.com/office/drawing/2014/main" id="{DB661A6E-1EC5-4FB2-B359-7B889C2FB859}"/>
            </a:ext>
          </a:extLst>
        </xdr:cNvPr>
        <xdr:cNvCxnSpPr/>
      </xdr:nvCxnSpPr>
      <xdr:spPr>
        <a:xfrm>
          <a:off x="13144500" y="18166897"/>
          <a:ext cx="797560" cy="28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105411</xdr:rowOff>
    </xdr:from>
    <xdr:to>
      <xdr:col>72</xdr:col>
      <xdr:colOff>38100</xdr:colOff>
      <xdr:row>106</xdr:row>
      <xdr:rowOff>35561</xdr:rowOff>
    </xdr:to>
    <xdr:sp macro="" textlink="">
      <xdr:nvSpPr>
        <xdr:cNvPr id="651" name="楕円 650">
          <a:extLst>
            <a:ext uri="{FF2B5EF4-FFF2-40B4-BE49-F238E27FC236}">
              <a16:creationId xmlns:a16="http://schemas.microsoft.com/office/drawing/2014/main" id="{9C4AA025-7856-45EF-9883-A700EE819FF3}"/>
            </a:ext>
          </a:extLst>
        </xdr:cNvPr>
        <xdr:cNvSpPr/>
      </xdr:nvSpPr>
      <xdr:spPr>
        <a:xfrm>
          <a:off x="12303760" y="1810575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156211</xdr:rowOff>
    </xdr:from>
    <xdr:to>
      <xdr:col>76</xdr:col>
      <xdr:colOff>114300</xdr:colOff>
      <xdr:row>105</xdr:row>
      <xdr:rowOff>162742</xdr:rowOff>
    </xdr:to>
    <xdr:cxnSp macro="">
      <xdr:nvCxnSpPr>
        <xdr:cNvPr id="652" name="直線コネクタ 651">
          <a:extLst>
            <a:ext uri="{FF2B5EF4-FFF2-40B4-BE49-F238E27FC236}">
              <a16:creationId xmlns:a16="http://schemas.microsoft.com/office/drawing/2014/main" id="{381C13BA-1801-49FC-A049-9A898C3CCD13}"/>
            </a:ext>
          </a:extLst>
        </xdr:cNvPr>
        <xdr:cNvCxnSpPr/>
      </xdr:nvCxnSpPr>
      <xdr:spPr>
        <a:xfrm>
          <a:off x="12346940" y="18160366"/>
          <a:ext cx="79756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113574</xdr:rowOff>
    </xdr:from>
    <xdr:to>
      <xdr:col>67</xdr:col>
      <xdr:colOff>101600</xdr:colOff>
      <xdr:row>106</xdr:row>
      <xdr:rowOff>43724</xdr:rowOff>
    </xdr:to>
    <xdr:sp macro="" textlink="">
      <xdr:nvSpPr>
        <xdr:cNvPr id="653" name="楕円 652">
          <a:extLst>
            <a:ext uri="{FF2B5EF4-FFF2-40B4-BE49-F238E27FC236}">
              <a16:creationId xmlns:a16="http://schemas.microsoft.com/office/drawing/2014/main" id="{963D88B7-D3A3-4BF6-8748-FE86C4FD9E3B}"/>
            </a:ext>
          </a:extLst>
        </xdr:cNvPr>
        <xdr:cNvSpPr/>
      </xdr:nvSpPr>
      <xdr:spPr>
        <a:xfrm>
          <a:off x="11487150" y="1811582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156211</xdr:rowOff>
    </xdr:from>
    <xdr:to>
      <xdr:col>71</xdr:col>
      <xdr:colOff>177800</xdr:colOff>
      <xdr:row>105</xdr:row>
      <xdr:rowOff>164374</xdr:rowOff>
    </xdr:to>
    <xdr:cxnSp macro="">
      <xdr:nvCxnSpPr>
        <xdr:cNvPr id="654" name="直線コネクタ 653">
          <a:extLst>
            <a:ext uri="{FF2B5EF4-FFF2-40B4-BE49-F238E27FC236}">
              <a16:creationId xmlns:a16="http://schemas.microsoft.com/office/drawing/2014/main" id="{BECEBF55-3B51-41F9-9172-B0866D8F1AFA}"/>
            </a:ext>
          </a:extLst>
        </xdr:cNvPr>
        <xdr:cNvCxnSpPr/>
      </xdr:nvCxnSpPr>
      <xdr:spPr>
        <a:xfrm flipV="1">
          <a:off x="11541760" y="18160366"/>
          <a:ext cx="805180" cy="10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147519</xdr:rowOff>
    </xdr:from>
    <xdr:ext cx="405111" cy="259045"/>
    <xdr:sp macro="" textlink="">
      <xdr:nvSpPr>
        <xdr:cNvPr id="655" name="n_1aveValue【公民館】&#10;有形固定資産減価償却率">
          <a:extLst>
            <a:ext uri="{FF2B5EF4-FFF2-40B4-BE49-F238E27FC236}">
              <a16:creationId xmlns:a16="http://schemas.microsoft.com/office/drawing/2014/main" id="{3C37898F-0D93-453D-B48B-04C7AD82D1D5}"/>
            </a:ext>
          </a:extLst>
        </xdr:cNvPr>
        <xdr:cNvSpPr txBox="1"/>
      </xdr:nvSpPr>
      <xdr:spPr>
        <a:xfrm>
          <a:off x="13738234" y="18319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121393</xdr:rowOff>
    </xdr:from>
    <xdr:ext cx="405111" cy="259045"/>
    <xdr:sp macro="" textlink="">
      <xdr:nvSpPr>
        <xdr:cNvPr id="656" name="n_2aveValue【公民館】&#10;有形固定資産減価償却率">
          <a:extLst>
            <a:ext uri="{FF2B5EF4-FFF2-40B4-BE49-F238E27FC236}">
              <a16:creationId xmlns:a16="http://schemas.microsoft.com/office/drawing/2014/main" id="{B5504DE0-3555-44A3-8777-B3EAF1D4364A}"/>
            </a:ext>
          </a:extLst>
        </xdr:cNvPr>
        <xdr:cNvSpPr txBox="1"/>
      </xdr:nvSpPr>
      <xdr:spPr>
        <a:xfrm>
          <a:off x="12957184" y="182969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64243</xdr:rowOff>
    </xdr:from>
    <xdr:ext cx="405111" cy="259045"/>
    <xdr:sp macro="" textlink="">
      <xdr:nvSpPr>
        <xdr:cNvPr id="657" name="n_3aveValue【公民館】&#10;有形固定資産減価償却率">
          <a:extLst>
            <a:ext uri="{FF2B5EF4-FFF2-40B4-BE49-F238E27FC236}">
              <a16:creationId xmlns:a16="http://schemas.microsoft.com/office/drawing/2014/main" id="{A66231B0-6D87-44F7-A054-00D5C4C95922}"/>
            </a:ext>
          </a:extLst>
        </xdr:cNvPr>
        <xdr:cNvSpPr txBox="1"/>
      </xdr:nvSpPr>
      <xdr:spPr>
        <a:xfrm>
          <a:off x="12171054" y="18234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36484</xdr:rowOff>
    </xdr:from>
    <xdr:ext cx="405111" cy="259045"/>
    <xdr:sp macro="" textlink="">
      <xdr:nvSpPr>
        <xdr:cNvPr id="658" name="n_4aveValue【公民館】&#10;有形固定資産減価償却率">
          <a:extLst>
            <a:ext uri="{FF2B5EF4-FFF2-40B4-BE49-F238E27FC236}">
              <a16:creationId xmlns:a16="http://schemas.microsoft.com/office/drawing/2014/main" id="{261C121D-A88E-4173-A031-F42038C8EC64}"/>
            </a:ext>
          </a:extLst>
        </xdr:cNvPr>
        <xdr:cNvSpPr txBox="1"/>
      </xdr:nvSpPr>
      <xdr:spPr>
        <a:xfrm>
          <a:off x="11354444" y="1821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92908</xdr:rowOff>
    </xdr:from>
    <xdr:ext cx="405111" cy="259045"/>
    <xdr:sp macro="" textlink="">
      <xdr:nvSpPr>
        <xdr:cNvPr id="659" name="n_1mainValue【公民館】&#10;有形固定資産減価償却率">
          <a:extLst>
            <a:ext uri="{FF2B5EF4-FFF2-40B4-BE49-F238E27FC236}">
              <a16:creationId xmlns:a16="http://schemas.microsoft.com/office/drawing/2014/main" id="{C1909963-66B4-4197-A45A-1E6D3138056F}"/>
            </a:ext>
          </a:extLst>
        </xdr:cNvPr>
        <xdr:cNvSpPr txBox="1"/>
      </xdr:nvSpPr>
      <xdr:spPr>
        <a:xfrm>
          <a:off x="13738234" y="17927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58619</xdr:rowOff>
    </xdr:from>
    <xdr:ext cx="405111" cy="259045"/>
    <xdr:sp macro="" textlink="">
      <xdr:nvSpPr>
        <xdr:cNvPr id="660" name="n_2mainValue【公民館】&#10;有形固定資産減価償却率">
          <a:extLst>
            <a:ext uri="{FF2B5EF4-FFF2-40B4-BE49-F238E27FC236}">
              <a16:creationId xmlns:a16="http://schemas.microsoft.com/office/drawing/2014/main" id="{49FFF750-0969-4A45-A048-F7ADE5077560}"/>
            </a:ext>
          </a:extLst>
        </xdr:cNvPr>
        <xdr:cNvSpPr txBox="1"/>
      </xdr:nvSpPr>
      <xdr:spPr>
        <a:xfrm>
          <a:off x="12957184" y="17885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52088</xdr:rowOff>
    </xdr:from>
    <xdr:ext cx="405111" cy="259045"/>
    <xdr:sp macro="" textlink="">
      <xdr:nvSpPr>
        <xdr:cNvPr id="661" name="n_3mainValue【公民館】&#10;有形固定資産減価償却率">
          <a:extLst>
            <a:ext uri="{FF2B5EF4-FFF2-40B4-BE49-F238E27FC236}">
              <a16:creationId xmlns:a16="http://schemas.microsoft.com/office/drawing/2014/main" id="{C5B16C12-F549-43A3-8787-1BFF3C9ED426}"/>
            </a:ext>
          </a:extLst>
        </xdr:cNvPr>
        <xdr:cNvSpPr txBox="1"/>
      </xdr:nvSpPr>
      <xdr:spPr>
        <a:xfrm>
          <a:off x="12171054" y="17886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60251</xdr:rowOff>
    </xdr:from>
    <xdr:ext cx="405111" cy="259045"/>
    <xdr:sp macro="" textlink="">
      <xdr:nvSpPr>
        <xdr:cNvPr id="662" name="n_4mainValue【公民館】&#10;有形固定資産減価償却率">
          <a:extLst>
            <a:ext uri="{FF2B5EF4-FFF2-40B4-BE49-F238E27FC236}">
              <a16:creationId xmlns:a16="http://schemas.microsoft.com/office/drawing/2014/main" id="{8629D54B-E7F3-4BAD-84E3-C9A86CC7F490}"/>
            </a:ext>
          </a:extLst>
        </xdr:cNvPr>
        <xdr:cNvSpPr txBox="1"/>
      </xdr:nvSpPr>
      <xdr:spPr>
        <a:xfrm>
          <a:off x="11354444" y="17887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63" name="正方形/長方形 662">
          <a:extLst>
            <a:ext uri="{FF2B5EF4-FFF2-40B4-BE49-F238E27FC236}">
              <a16:creationId xmlns:a16="http://schemas.microsoft.com/office/drawing/2014/main" id="{238F29DA-BB13-4788-911A-423C76EDCB1A}"/>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64" name="正方形/長方形 663">
          <a:extLst>
            <a:ext uri="{FF2B5EF4-FFF2-40B4-BE49-F238E27FC236}">
              <a16:creationId xmlns:a16="http://schemas.microsoft.com/office/drawing/2014/main" id="{35AF987A-407C-4D27-8547-6CB98EE815D6}"/>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65" name="正方形/長方形 664">
          <a:extLst>
            <a:ext uri="{FF2B5EF4-FFF2-40B4-BE49-F238E27FC236}">
              <a16:creationId xmlns:a16="http://schemas.microsoft.com/office/drawing/2014/main" id="{AF8EEB57-E2FA-4EF3-B503-2199F3C73584}"/>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66" name="正方形/長方形 665">
          <a:extLst>
            <a:ext uri="{FF2B5EF4-FFF2-40B4-BE49-F238E27FC236}">
              <a16:creationId xmlns:a16="http://schemas.microsoft.com/office/drawing/2014/main" id="{8A05965F-48E6-4A9A-9571-7A1FFB4C3D18}"/>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67" name="正方形/長方形 666">
          <a:extLst>
            <a:ext uri="{FF2B5EF4-FFF2-40B4-BE49-F238E27FC236}">
              <a16:creationId xmlns:a16="http://schemas.microsoft.com/office/drawing/2014/main" id="{2E31C56B-FD89-4FA8-B1E5-25A96AE2751A}"/>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68" name="正方形/長方形 667">
          <a:extLst>
            <a:ext uri="{FF2B5EF4-FFF2-40B4-BE49-F238E27FC236}">
              <a16:creationId xmlns:a16="http://schemas.microsoft.com/office/drawing/2014/main" id="{47593B33-EC7A-4C43-B30A-9E004DC36067}"/>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69" name="正方形/長方形 668">
          <a:extLst>
            <a:ext uri="{FF2B5EF4-FFF2-40B4-BE49-F238E27FC236}">
              <a16:creationId xmlns:a16="http://schemas.microsoft.com/office/drawing/2014/main" id="{64B64E19-3189-4013-8978-9B1819183D05}"/>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70" name="正方形/長方形 669">
          <a:extLst>
            <a:ext uri="{FF2B5EF4-FFF2-40B4-BE49-F238E27FC236}">
              <a16:creationId xmlns:a16="http://schemas.microsoft.com/office/drawing/2014/main" id="{430FCA0D-6CCD-4D5A-A18B-B230F75518EB}"/>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71" name="テキスト ボックス 670">
          <a:extLst>
            <a:ext uri="{FF2B5EF4-FFF2-40B4-BE49-F238E27FC236}">
              <a16:creationId xmlns:a16="http://schemas.microsoft.com/office/drawing/2014/main" id="{E7BF860C-2456-4016-A40E-6793DBBF1051}"/>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72" name="直線コネクタ 671">
          <a:extLst>
            <a:ext uri="{FF2B5EF4-FFF2-40B4-BE49-F238E27FC236}">
              <a16:creationId xmlns:a16="http://schemas.microsoft.com/office/drawing/2014/main" id="{13E81D89-5A02-4D82-973A-40696695B4C6}"/>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107</xdr:row>
      <xdr:rowOff>133350</xdr:rowOff>
    </xdr:from>
    <xdr:to>
      <xdr:col>120</xdr:col>
      <xdr:colOff>114300</xdr:colOff>
      <xdr:row>107</xdr:row>
      <xdr:rowOff>133350</xdr:rowOff>
    </xdr:to>
    <xdr:cxnSp macro="">
      <xdr:nvCxnSpPr>
        <xdr:cNvPr id="673" name="直線コネクタ 672">
          <a:extLst>
            <a:ext uri="{FF2B5EF4-FFF2-40B4-BE49-F238E27FC236}">
              <a16:creationId xmlns:a16="http://schemas.microsoft.com/office/drawing/2014/main" id="{6BE21BC3-A2DE-43DE-965E-F266C79F17EE}"/>
            </a:ext>
          </a:extLst>
        </xdr:cNvPr>
        <xdr:cNvCxnSpPr/>
      </xdr:nvCxnSpPr>
      <xdr:spPr>
        <a:xfrm>
          <a:off x="16459200" y="184746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674" name="テキスト ボックス 673">
          <a:extLst>
            <a:ext uri="{FF2B5EF4-FFF2-40B4-BE49-F238E27FC236}">
              <a16:creationId xmlns:a16="http://schemas.microsoft.com/office/drawing/2014/main" id="{289073F7-92F9-4028-B8FD-0B5288D114D3}"/>
            </a:ext>
          </a:extLst>
        </xdr:cNvPr>
        <xdr:cNvSpPr txBox="1"/>
      </xdr:nvSpPr>
      <xdr:spPr>
        <a:xfrm>
          <a:off x="16047266" y="18338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75" name="直線コネクタ 674">
          <a:extLst>
            <a:ext uri="{FF2B5EF4-FFF2-40B4-BE49-F238E27FC236}">
              <a16:creationId xmlns:a16="http://schemas.microsoft.com/office/drawing/2014/main" id="{089DD850-6DE7-4A50-8878-2DF9D199E44B}"/>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76" name="テキスト ボックス 675">
          <a:extLst>
            <a:ext uri="{FF2B5EF4-FFF2-40B4-BE49-F238E27FC236}">
              <a16:creationId xmlns:a16="http://schemas.microsoft.com/office/drawing/2014/main" id="{0256AD79-CB24-4C14-9BB0-F6666070180C}"/>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677" name="直線コネクタ 676">
          <a:extLst>
            <a:ext uri="{FF2B5EF4-FFF2-40B4-BE49-F238E27FC236}">
              <a16:creationId xmlns:a16="http://schemas.microsoft.com/office/drawing/2014/main" id="{02B5648B-2BE1-4F46-BFBF-3669BD01692F}"/>
            </a:ext>
          </a:extLst>
        </xdr:cNvPr>
        <xdr:cNvCxnSpPr/>
      </xdr:nvCxnSpPr>
      <xdr:spPr>
        <a:xfrm>
          <a:off x="16459200" y="173316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678" name="テキスト ボックス 677">
          <a:extLst>
            <a:ext uri="{FF2B5EF4-FFF2-40B4-BE49-F238E27FC236}">
              <a16:creationId xmlns:a16="http://schemas.microsoft.com/office/drawing/2014/main" id="{2D1747F5-86CE-4819-AD3A-234481AA3F06}"/>
            </a:ext>
          </a:extLst>
        </xdr:cNvPr>
        <xdr:cNvSpPr txBox="1"/>
      </xdr:nvSpPr>
      <xdr:spPr>
        <a:xfrm>
          <a:off x="16047266" y="17195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79" name="直線コネクタ 678">
          <a:extLst>
            <a:ext uri="{FF2B5EF4-FFF2-40B4-BE49-F238E27FC236}">
              <a16:creationId xmlns:a16="http://schemas.microsoft.com/office/drawing/2014/main" id="{D987B101-0BF8-4607-8304-F99A696052DC}"/>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80" name="テキスト ボックス 679">
          <a:extLst>
            <a:ext uri="{FF2B5EF4-FFF2-40B4-BE49-F238E27FC236}">
              <a16:creationId xmlns:a16="http://schemas.microsoft.com/office/drawing/2014/main" id="{A3407572-2CFC-4FE8-81BA-36FCCDAEBC70}"/>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81" name="【公民館】&#10;一人当たり面積グラフ枠">
          <a:extLst>
            <a:ext uri="{FF2B5EF4-FFF2-40B4-BE49-F238E27FC236}">
              <a16:creationId xmlns:a16="http://schemas.microsoft.com/office/drawing/2014/main" id="{2E45644E-5824-4C68-80C6-3F5480D06FC4}"/>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55054</xdr:rowOff>
    </xdr:from>
    <xdr:to>
      <xdr:col>116</xdr:col>
      <xdr:colOff>62864</xdr:colOff>
      <xdr:row>107</xdr:row>
      <xdr:rowOff>110489</xdr:rowOff>
    </xdr:to>
    <xdr:cxnSp macro="">
      <xdr:nvCxnSpPr>
        <xdr:cNvPr id="682" name="直線コネクタ 681">
          <a:extLst>
            <a:ext uri="{FF2B5EF4-FFF2-40B4-BE49-F238E27FC236}">
              <a16:creationId xmlns:a16="http://schemas.microsoft.com/office/drawing/2014/main" id="{1519078B-5179-43FC-97F6-5B4770F9E182}"/>
            </a:ext>
          </a:extLst>
        </xdr:cNvPr>
        <xdr:cNvCxnSpPr/>
      </xdr:nvCxnSpPr>
      <xdr:spPr>
        <a:xfrm flipV="1">
          <a:off x="19947254" y="17203864"/>
          <a:ext cx="0" cy="124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114316</xdr:rowOff>
    </xdr:from>
    <xdr:ext cx="469744" cy="259045"/>
    <xdr:sp macro="" textlink="">
      <xdr:nvSpPr>
        <xdr:cNvPr id="683" name="【公民館】&#10;一人当たり面積最小値テキスト">
          <a:extLst>
            <a:ext uri="{FF2B5EF4-FFF2-40B4-BE49-F238E27FC236}">
              <a16:creationId xmlns:a16="http://schemas.microsoft.com/office/drawing/2014/main" id="{995CC8D3-2116-49BD-A5D6-D3E6E7EF1D9C}"/>
            </a:ext>
          </a:extLst>
        </xdr:cNvPr>
        <xdr:cNvSpPr txBox="1"/>
      </xdr:nvSpPr>
      <xdr:spPr>
        <a:xfrm>
          <a:off x="19985990" y="1845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110489</xdr:rowOff>
    </xdr:from>
    <xdr:to>
      <xdr:col>116</xdr:col>
      <xdr:colOff>152400</xdr:colOff>
      <xdr:row>107</xdr:row>
      <xdr:rowOff>110489</xdr:rowOff>
    </xdr:to>
    <xdr:cxnSp macro="">
      <xdr:nvCxnSpPr>
        <xdr:cNvPr id="684" name="直線コネクタ 683">
          <a:extLst>
            <a:ext uri="{FF2B5EF4-FFF2-40B4-BE49-F238E27FC236}">
              <a16:creationId xmlns:a16="http://schemas.microsoft.com/office/drawing/2014/main" id="{1DF4CE88-5FF6-43AB-B409-A3AD0387531B}"/>
            </a:ext>
          </a:extLst>
        </xdr:cNvPr>
        <xdr:cNvCxnSpPr/>
      </xdr:nvCxnSpPr>
      <xdr:spPr>
        <a:xfrm>
          <a:off x="19885660" y="184537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1731</xdr:rowOff>
    </xdr:from>
    <xdr:ext cx="469744" cy="259045"/>
    <xdr:sp macro="" textlink="">
      <xdr:nvSpPr>
        <xdr:cNvPr id="685" name="【公民館】&#10;一人当たり面積最大値テキスト">
          <a:extLst>
            <a:ext uri="{FF2B5EF4-FFF2-40B4-BE49-F238E27FC236}">
              <a16:creationId xmlns:a16="http://schemas.microsoft.com/office/drawing/2014/main" id="{F1756379-FB8E-4200-B7E7-F4AEDCCE098D}"/>
            </a:ext>
          </a:extLst>
        </xdr:cNvPr>
        <xdr:cNvSpPr txBox="1"/>
      </xdr:nvSpPr>
      <xdr:spPr>
        <a:xfrm>
          <a:off x="19985990" y="1697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55054</xdr:rowOff>
    </xdr:from>
    <xdr:to>
      <xdr:col>116</xdr:col>
      <xdr:colOff>152400</xdr:colOff>
      <xdr:row>100</xdr:row>
      <xdr:rowOff>55054</xdr:rowOff>
    </xdr:to>
    <xdr:cxnSp macro="">
      <xdr:nvCxnSpPr>
        <xdr:cNvPr id="686" name="直線コネクタ 685">
          <a:extLst>
            <a:ext uri="{FF2B5EF4-FFF2-40B4-BE49-F238E27FC236}">
              <a16:creationId xmlns:a16="http://schemas.microsoft.com/office/drawing/2014/main" id="{486D00F7-7FE7-4F2E-9B8F-6247FFF17364}"/>
            </a:ext>
          </a:extLst>
        </xdr:cNvPr>
        <xdr:cNvCxnSpPr/>
      </xdr:nvCxnSpPr>
      <xdr:spPr>
        <a:xfrm>
          <a:off x="19885660" y="172038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110126</xdr:rowOff>
    </xdr:from>
    <xdr:ext cx="469744" cy="259045"/>
    <xdr:sp macro="" textlink="">
      <xdr:nvSpPr>
        <xdr:cNvPr id="687" name="【公民館】&#10;一人当たり面積平均値テキスト">
          <a:extLst>
            <a:ext uri="{FF2B5EF4-FFF2-40B4-BE49-F238E27FC236}">
              <a16:creationId xmlns:a16="http://schemas.microsoft.com/office/drawing/2014/main" id="{E7DDE7C5-26F8-4D4B-B701-EFD598CCF100}"/>
            </a:ext>
          </a:extLst>
        </xdr:cNvPr>
        <xdr:cNvSpPr txBox="1"/>
      </xdr:nvSpPr>
      <xdr:spPr>
        <a:xfrm>
          <a:off x="19985990" y="181104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131699</xdr:rowOff>
    </xdr:from>
    <xdr:to>
      <xdr:col>116</xdr:col>
      <xdr:colOff>114300</xdr:colOff>
      <xdr:row>106</xdr:row>
      <xdr:rowOff>61849</xdr:rowOff>
    </xdr:to>
    <xdr:sp macro="" textlink="">
      <xdr:nvSpPr>
        <xdr:cNvPr id="688" name="フローチャート: 判断 687">
          <a:extLst>
            <a:ext uri="{FF2B5EF4-FFF2-40B4-BE49-F238E27FC236}">
              <a16:creationId xmlns:a16="http://schemas.microsoft.com/office/drawing/2014/main" id="{F286D844-13A8-4C0A-9EE9-44C6FFD62710}"/>
            </a:ext>
          </a:extLst>
        </xdr:cNvPr>
        <xdr:cNvSpPr/>
      </xdr:nvSpPr>
      <xdr:spPr>
        <a:xfrm>
          <a:off x="19904710" y="18137759"/>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140843</xdr:rowOff>
    </xdr:from>
    <xdr:to>
      <xdr:col>112</xdr:col>
      <xdr:colOff>38100</xdr:colOff>
      <xdr:row>106</xdr:row>
      <xdr:rowOff>70993</xdr:rowOff>
    </xdr:to>
    <xdr:sp macro="" textlink="">
      <xdr:nvSpPr>
        <xdr:cNvPr id="689" name="フローチャート: 判断 688">
          <a:extLst>
            <a:ext uri="{FF2B5EF4-FFF2-40B4-BE49-F238E27FC236}">
              <a16:creationId xmlns:a16="http://schemas.microsoft.com/office/drawing/2014/main" id="{BC384C9F-8486-4450-AEA9-317950C20CB4}"/>
            </a:ext>
          </a:extLst>
        </xdr:cNvPr>
        <xdr:cNvSpPr/>
      </xdr:nvSpPr>
      <xdr:spPr>
        <a:xfrm>
          <a:off x="19161760" y="1813928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140272</xdr:rowOff>
    </xdr:from>
    <xdr:to>
      <xdr:col>107</xdr:col>
      <xdr:colOff>101600</xdr:colOff>
      <xdr:row>106</xdr:row>
      <xdr:rowOff>70422</xdr:rowOff>
    </xdr:to>
    <xdr:sp macro="" textlink="">
      <xdr:nvSpPr>
        <xdr:cNvPr id="690" name="フローチャート: 判断 689">
          <a:extLst>
            <a:ext uri="{FF2B5EF4-FFF2-40B4-BE49-F238E27FC236}">
              <a16:creationId xmlns:a16="http://schemas.microsoft.com/office/drawing/2014/main" id="{0C5128B4-16FD-4EF9-AF4B-255157DF61C8}"/>
            </a:ext>
          </a:extLst>
        </xdr:cNvPr>
        <xdr:cNvSpPr/>
      </xdr:nvSpPr>
      <xdr:spPr>
        <a:xfrm>
          <a:off x="18345150" y="1813871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125413</xdr:rowOff>
    </xdr:from>
    <xdr:to>
      <xdr:col>102</xdr:col>
      <xdr:colOff>165100</xdr:colOff>
      <xdr:row>106</xdr:row>
      <xdr:rowOff>55563</xdr:rowOff>
    </xdr:to>
    <xdr:sp macro="" textlink="">
      <xdr:nvSpPr>
        <xdr:cNvPr id="691" name="フローチャート: 判断 690">
          <a:extLst>
            <a:ext uri="{FF2B5EF4-FFF2-40B4-BE49-F238E27FC236}">
              <a16:creationId xmlns:a16="http://schemas.microsoft.com/office/drawing/2014/main" id="{C3D09B3E-3A78-4706-9CB1-F8817C720F31}"/>
            </a:ext>
          </a:extLst>
        </xdr:cNvPr>
        <xdr:cNvSpPr/>
      </xdr:nvSpPr>
      <xdr:spPr>
        <a:xfrm>
          <a:off x="17547590" y="1812956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136271</xdr:rowOff>
    </xdr:from>
    <xdr:to>
      <xdr:col>98</xdr:col>
      <xdr:colOff>38100</xdr:colOff>
      <xdr:row>106</xdr:row>
      <xdr:rowOff>66421</xdr:rowOff>
    </xdr:to>
    <xdr:sp macro="" textlink="">
      <xdr:nvSpPr>
        <xdr:cNvPr id="692" name="フローチャート: 判断 691">
          <a:extLst>
            <a:ext uri="{FF2B5EF4-FFF2-40B4-BE49-F238E27FC236}">
              <a16:creationId xmlns:a16="http://schemas.microsoft.com/office/drawing/2014/main" id="{2B1F227B-1F03-4372-A9A3-B8B483267264}"/>
            </a:ext>
          </a:extLst>
        </xdr:cNvPr>
        <xdr:cNvSpPr/>
      </xdr:nvSpPr>
      <xdr:spPr>
        <a:xfrm>
          <a:off x="16761460" y="1813471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93" name="テキスト ボックス 692">
          <a:extLst>
            <a:ext uri="{FF2B5EF4-FFF2-40B4-BE49-F238E27FC236}">
              <a16:creationId xmlns:a16="http://schemas.microsoft.com/office/drawing/2014/main" id="{0B895BC8-B499-458A-96C8-29D79BD3D6AB}"/>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94" name="テキスト ボックス 693">
          <a:extLst>
            <a:ext uri="{FF2B5EF4-FFF2-40B4-BE49-F238E27FC236}">
              <a16:creationId xmlns:a16="http://schemas.microsoft.com/office/drawing/2014/main" id="{9FA7E8D2-4B1F-40FE-A848-C49218F6F125}"/>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95" name="テキスト ボックス 694">
          <a:extLst>
            <a:ext uri="{FF2B5EF4-FFF2-40B4-BE49-F238E27FC236}">
              <a16:creationId xmlns:a16="http://schemas.microsoft.com/office/drawing/2014/main" id="{39CA60C9-9B6B-4294-8795-B1FCFE9158D1}"/>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96" name="テキスト ボックス 695">
          <a:extLst>
            <a:ext uri="{FF2B5EF4-FFF2-40B4-BE49-F238E27FC236}">
              <a16:creationId xmlns:a16="http://schemas.microsoft.com/office/drawing/2014/main" id="{6B2C22EC-C240-4284-B246-3C0A68C303D3}"/>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97" name="テキスト ボックス 696">
          <a:extLst>
            <a:ext uri="{FF2B5EF4-FFF2-40B4-BE49-F238E27FC236}">
              <a16:creationId xmlns:a16="http://schemas.microsoft.com/office/drawing/2014/main" id="{CFCF8403-FBE2-41EF-BD46-FF68FE1F0A5E}"/>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171132</xdr:rowOff>
    </xdr:from>
    <xdr:to>
      <xdr:col>112</xdr:col>
      <xdr:colOff>38100</xdr:colOff>
      <xdr:row>105</xdr:row>
      <xdr:rowOff>101282</xdr:rowOff>
    </xdr:to>
    <xdr:sp macro="" textlink="">
      <xdr:nvSpPr>
        <xdr:cNvPr id="698" name="楕円 697">
          <a:extLst>
            <a:ext uri="{FF2B5EF4-FFF2-40B4-BE49-F238E27FC236}">
              <a16:creationId xmlns:a16="http://schemas.microsoft.com/office/drawing/2014/main" id="{12765005-38FD-4CD1-BE45-F18A0455C704}"/>
            </a:ext>
          </a:extLst>
        </xdr:cNvPr>
        <xdr:cNvSpPr/>
      </xdr:nvSpPr>
      <xdr:spPr>
        <a:xfrm>
          <a:off x="19161760" y="18005742"/>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7683</xdr:rowOff>
    </xdr:from>
    <xdr:to>
      <xdr:col>107</xdr:col>
      <xdr:colOff>101600</xdr:colOff>
      <xdr:row>105</xdr:row>
      <xdr:rowOff>109283</xdr:rowOff>
    </xdr:to>
    <xdr:sp macro="" textlink="">
      <xdr:nvSpPr>
        <xdr:cNvPr id="699" name="楕円 698">
          <a:extLst>
            <a:ext uri="{FF2B5EF4-FFF2-40B4-BE49-F238E27FC236}">
              <a16:creationId xmlns:a16="http://schemas.microsoft.com/office/drawing/2014/main" id="{EF0FE9F9-E3D3-4C3E-9772-11F62CF779CC}"/>
            </a:ext>
          </a:extLst>
        </xdr:cNvPr>
        <xdr:cNvSpPr/>
      </xdr:nvSpPr>
      <xdr:spPr>
        <a:xfrm>
          <a:off x="18345150" y="1801183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50482</xdr:rowOff>
    </xdr:from>
    <xdr:to>
      <xdr:col>111</xdr:col>
      <xdr:colOff>177800</xdr:colOff>
      <xdr:row>105</xdr:row>
      <xdr:rowOff>58483</xdr:rowOff>
    </xdr:to>
    <xdr:cxnSp macro="">
      <xdr:nvCxnSpPr>
        <xdr:cNvPr id="700" name="直線コネクタ 699">
          <a:extLst>
            <a:ext uri="{FF2B5EF4-FFF2-40B4-BE49-F238E27FC236}">
              <a16:creationId xmlns:a16="http://schemas.microsoft.com/office/drawing/2014/main" id="{1FAF0BA9-037A-4B85-8FDA-3EE601620ADB}"/>
            </a:ext>
          </a:extLst>
        </xdr:cNvPr>
        <xdr:cNvCxnSpPr/>
      </xdr:nvCxnSpPr>
      <xdr:spPr>
        <a:xfrm flipV="1">
          <a:off x="18399760" y="18056542"/>
          <a:ext cx="80518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15684</xdr:rowOff>
    </xdr:from>
    <xdr:to>
      <xdr:col>102</xdr:col>
      <xdr:colOff>165100</xdr:colOff>
      <xdr:row>105</xdr:row>
      <xdr:rowOff>117284</xdr:rowOff>
    </xdr:to>
    <xdr:sp macro="" textlink="">
      <xdr:nvSpPr>
        <xdr:cNvPr id="701" name="楕円 700">
          <a:extLst>
            <a:ext uri="{FF2B5EF4-FFF2-40B4-BE49-F238E27FC236}">
              <a16:creationId xmlns:a16="http://schemas.microsoft.com/office/drawing/2014/main" id="{C3726892-FDC5-4833-90C9-3AD7B1278BFD}"/>
            </a:ext>
          </a:extLst>
        </xdr:cNvPr>
        <xdr:cNvSpPr/>
      </xdr:nvSpPr>
      <xdr:spPr>
        <a:xfrm>
          <a:off x="17547590" y="18021744"/>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58483</xdr:rowOff>
    </xdr:from>
    <xdr:to>
      <xdr:col>107</xdr:col>
      <xdr:colOff>50800</xdr:colOff>
      <xdr:row>105</xdr:row>
      <xdr:rowOff>66484</xdr:rowOff>
    </xdr:to>
    <xdr:cxnSp macro="">
      <xdr:nvCxnSpPr>
        <xdr:cNvPr id="702" name="直線コネクタ 701">
          <a:extLst>
            <a:ext uri="{FF2B5EF4-FFF2-40B4-BE49-F238E27FC236}">
              <a16:creationId xmlns:a16="http://schemas.microsoft.com/office/drawing/2014/main" id="{E8D82E5E-7CAE-4B39-8E83-92E0453CF6E5}"/>
            </a:ext>
          </a:extLst>
        </xdr:cNvPr>
        <xdr:cNvCxnSpPr/>
      </xdr:nvCxnSpPr>
      <xdr:spPr>
        <a:xfrm flipV="1">
          <a:off x="17602200" y="18056923"/>
          <a:ext cx="79756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21400</xdr:rowOff>
    </xdr:from>
    <xdr:to>
      <xdr:col>98</xdr:col>
      <xdr:colOff>38100</xdr:colOff>
      <xdr:row>105</xdr:row>
      <xdr:rowOff>123000</xdr:rowOff>
    </xdr:to>
    <xdr:sp macro="" textlink="">
      <xdr:nvSpPr>
        <xdr:cNvPr id="703" name="楕円 702">
          <a:extLst>
            <a:ext uri="{FF2B5EF4-FFF2-40B4-BE49-F238E27FC236}">
              <a16:creationId xmlns:a16="http://schemas.microsoft.com/office/drawing/2014/main" id="{B18B73BE-409A-43F8-A009-EFF2C54557E1}"/>
            </a:ext>
          </a:extLst>
        </xdr:cNvPr>
        <xdr:cNvSpPr/>
      </xdr:nvSpPr>
      <xdr:spPr>
        <a:xfrm>
          <a:off x="16761460" y="1801984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66484</xdr:rowOff>
    </xdr:from>
    <xdr:to>
      <xdr:col>102</xdr:col>
      <xdr:colOff>114300</xdr:colOff>
      <xdr:row>105</xdr:row>
      <xdr:rowOff>72200</xdr:rowOff>
    </xdr:to>
    <xdr:cxnSp macro="">
      <xdr:nvCxnSpPr>
        <xdr:cNvPr id="704" name="直線コネクタ 703">
          <a:extLst>
            <a:ext uri="{FF2B5EF4-FFF2-40B4-BE49-F238E27FC236}">
              <a16:creationId xmlns:a16="http://schemas.microsoft.com/office/drawing/2014/main" id="{EA33AC9D-1F66-4D7F-AF3A-454629C36DE6}"/>
            </a:ext>
          </a:extLst>
        </xdr:cNvPr>
        <xdr:cNvCxnSpPr/>
      </xdr:nvCxnSpPr>
      <xdr:spPr>
        <a:xfrm flipV="1">
          <a:off x="16804640" y="18066829"/>
          <a:ext cx="79756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62120</xdr:rowOff>
    </xdr:from>
    <xdr:ext cx="469744" cy="259045"/>
    <xdr:sp macro="" textlink="">
      <xdr:nvSpPr>
        <xdr:cNvPr id="705" name="n_1aveValue【公民館】&#10;一人当たり面積">
          <a:extLst>
            <a:ext uri="{FF2B5EF4-FFF2-40B4-BE49-F238E27FC236}">
              <a16:creationId xmlns:a16="http://schemas.microsoft.com/office/drawing/2014/main" id="{88A047B2-785B-43E0-B96A-A57DC4E47051}"/>
            </a:ext>
          </a:extLst>
        </xdr:cNvPr>
        <xdr:cNvSpPr txBox="1"/>
      </xdr:nvSpPr>
      <xdr:spPr>
        <a:xfrm>
          <a:off x="18982132" y="18232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61549</xdr:rowOff>
    </xdr:from>
    <xdr:ext cx="469744" cy="259045"/>
    <xdr:sp macro="" textlink="">
      <xdr:nvSpPr>
        <xdr:cNvPr id="706" name="n_2aveValue【公民館】&#10;一人当たり面積">
          <a:extLst>
            <a:ext uri="{FF2B5EF4-FFF2-40B4-BE49-F238E27FC236}">
              <a16:creationId xmlns:a16="http://schemas.microsoft.com/office/drawing/2014/main" id="{56CD04ED-45CF-425A-AE59-79D670D8504F}"/>
            </a:ext>
          </a:extLst>
        </xdr:cNvPr>
        <xdr:cNvSpPr txBox="1"/>
      </xdr:nvSpPr>
      <xdr:spPr>
        <a:xfrm>
          <a:off x="18182032" y="18231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46690</xdr:rowOff>
    </xdr:from>
    <xdr:ext cx="469744" cy="259045"/>
    <xdr:sp macro="" textlink="">
      <xdr:nvSpPr>
        <xdr:cNvPr id="707" name="n_3aveValue【公民館】&#10;一人当たり面積">
          <a:extLst>
            <a:ext uri="{FF2B5EF4-FFF2-40B4-BE49-F238E27FC236}">
              <a16:creationId xmlns:a16="http://schemas.microsoft.com/office/drawing/2014/main" id="{914E9560-2BD8-4D6C-AE80-3B12B4EEAB12}"/>
            </a:ext>
          </a:extLst>
        </xdr:cNvPr>
        <xdr:cNvSpPr txBox="1"/>
      </xdr:nvSpPr>
      <xdr:spPr>
        <a:xfrm>
          <a:off x="17384472" y="18222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57548</xdr:rowOff>
    </xdr:from>
    <xdr:ext cx="469744" cy="259045"/>
    <xdr:sp macro="" textlink="">
      <xdr:nvSpPr>
        <xdr:cNvPr id="708" name="n_4aveValue【公民館】&#10;一人当たり面積">
          <a:extLst>
            <a:ext uri="{FF2B5EF4-FFF2-40B4-BE49-F238E27FC236}">
              <a16:creationId xmlns:a16="http://schemas.microsoft.com/office/drawing/2014/main" id="{8EF2E87B-9F76-4330-A318-A2916904A7C5}"/>
            </a:ext>
          </a:extLst>
        </xdr:cNvPr>
        <xdr:cNvSpPr txBox="1"/>
      </xdr:nvSpPr>
      <xdr:spPr>
        <a:xfrm>
          <a:off x="16588817" y="1822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117809</xdr:rowOff>
    </xdr:from>
    <xdr:ext cx="469744" cy="259045"/>
    <xdr:sp macro="" textlink="">
      <xdr:nvSpPr>
        <xdr:cNvPr id="709" name="n_1mainValue【公民館】&#10;一人当たり面積">
          <a:extLst>
            <a:ext uri="{FF2B5EF4-FFF2-40B4-BE49-F238E27FC236}">
              <a16:creationId xmlns:a16="http://schemas.microsoft.com/office/drawing/2014/main" id="{E8994314-F5CF-485E-B866-08CE056F7A4B}"/>
            </a:ext>
          </a:extLst>
        </xdr:cNvPr>
        <xdr:cNvSpPr txBox="1"/>
      </xdr:nvSpPr>
      <xdr:spPr>
        <a:xfrm>
          <a:off x="18982132" y="17777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125810</xdr:rowOff>
    </xdr:from>
    <xdr:ext cx="469744" cy="259045"/>
    <xdr:sp macro="" textlink="">
      <xdr:nvSpPr>
        <xdr:cNvPr id="710" name="n_2mainValue【公民館】&#10;一人当たり面積">
          <a:extLst>
            <a:ext uri="{FF2B5EF4-FFF2-40B4-BE49-F238E27FC236}">
              <a16:creationId xmlns:a16="http://schemas.microsoft.com/office/drawing/2014/main" id="{20CE6541-E204-4903-BA38-D3031358762D}"/>
            </a:ext>
          </a:extLst>
        </xdr:cNvPr>
        <xdr:cNvSpPr txBox="1"/>
      </xdr:nvSpPr>
      <xdr:spPr>
        <a:xfrm>
          <a:off x="18182032" y="17788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133811</xdr:rowOff>
    </xdr:from>
    <xdr:ext cx="469744" cy="259045"/>
    <xdr:sp macro="" textlink="">
      <xdr:nvSpPr>
        <xdr:cNvPr id="711" name="n_3mainValue【公民館】&#10;一人当たり面積">
          <a:extLst>
            <a:ext uri="{FF2B5EF4-FFF2-40B4-BE49-F238E27FC236}">
              <a16:creationId xmlns:a16="http://schemas.microsoft.com/office/drawing/2014/main" id="{78914925-2BCC-4957-96CA-FFF5ACD3150E}"/>
            </a:ext>
          </a:extLst>
        </xdr:cNvPr>
        <xdr:cNvSpPr txBox="1"/>
      </xdr:nvSpPr>
      <xdr:spPr>
        <a:xfrm>
          <a:off x="17384472" y="17789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139527</xdr:rowOff>
    </xdr:from>
    <xdr:ext cx="469744" cy="259045"/>
    <xdr:sp macro="" textlink="">
      <xdr:nvSpPr>
        <xdr:cNvPr id="712" name="n_4mainValue【公民館】&#10;一人当たり面積">
          <a:extLst>
            <a:ext uri="{FF2B5EF4-FFF2-40B4-BE49-F238E27FC236}">
              <a16:creationId xmlns:a16="http://schemas.microsoft.com/office/drawing/2014/main" id="{985508E6-65B2-422D-AD09-767423D4694C}"/>
            </a:ext>
          </a:extLst>
        </xdr:cNvPr>
        <xdr:cNvSpPr txBox="1"/>
      </xdr:nvSpPr>
      <xdr:spPr>
        <a:xfrm>
          <a:off x="16588817" y="17795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13" name="正方形/長方形 712">
          <a:extLst>
            <a:ext uri="{FF2B5EF4-FFF2-40B4-BE49-F238E27FC236}">
              <a16:creationId xmlns:a16="http://schemas.microsoft.com/office/drawing/2014/main" id="{EE519A95-6702-41BB-89E8-6C95117ACC80}"/>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14" name="正方形/長方形 713">
          <a:extLst>
            <a:ext uri="{FF2B5EF4-FFF2-40B4-BE49-F238E27FC236}">
              <a16:creationId xmlns:a16="http://schemas.microsoft.com/office/drawing/2014/main" id="{71C9CA2C-6347-46CA-A558-64624502AC80}"/>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15" name="テキスト ボックス 714">
          <a:extLst>
            <a:ext uri="{FF2B5EF4-FFF2-40B4-BE49-F238E27FC236}">
              <a16:creationId xmlns:a16="http://schemas.microsoft.com/office/drawing/2014/main" id="{FED057D0-2ECF-4EB2-AF50-9AFC7299AC1D}"/>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類似団体平均と比較して有形固定資産減価償却率が特に高くなっている施設は、認定こども園・保育所、橋りょう、学校施設である。</a:t>
          </a:r>
          <a:endParaRPr lang="ja-JP" altLang="ja-JP" sz="1400">
            <a:effectLst/>
          </a:endParaRPr>
        </a:p>
        <a:p>
          <a:r>
            <a:rPr kumimoji="1" lang="ja-JP" altLang="ja-JP" sz="1100">
              <a:solidFill>
                <a:schemeClr val="dk1"/>
              </a:solidFill>
              <a:effectLst/>
              <a:latin typeface="+mn-lt"/>
              <a:ea typeface="+mn-ea"/>
              <a:cs typeface="+mn-cs"/>
            </a:rPr>
            <a:t>いずれも過去に建設された施設の老朽化が進んでいることや遊休施設数が増えてきたのが要因であり、公共施設等総合管理計画に基づき計画的に整備（除却・集約・複合化など）する必要がある。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F84BFCF-9D39-4C9D-BA74-3342DDEDB628}"/>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347B032-76F7-495E-93B4-51CA8E8EE48D}"/>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FD7B542-CE2A-4EC8-A9BF-F395A7B8276F}"/>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9BFD7E7-8627-40DF-B174-371989880407}"/>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三重県御浜町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0B20831-D5C3-47F2-8CCF-3DC859F52EE1}"/>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26A95F5-104B-472F-BA9F-3B298AB7CF8A}"/>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3856CF8-F81E-4005-A099-9B84EC2C1660}"/>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90DEE65-6992-4BCE-9157-89E3EF4AA5A3}"/>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A7ACF24-7252-41DF-96D2-936A056E15C1}"/>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FD1540B-DFF1-488C-AD97-A4ED2094F04B}"/>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7,809
7,752
88.13
6,041,809
5,713,326
197,376
3,581,615
3,157,961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C2C8314-DFB6-4C25-A4D2-FED464B91FE4}"/>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53368A9-53C8-47CF-9964-73781716753A}"/>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EF04B51-8D20-47AB-8CB1-4F6DCFD66493}"/>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44E697F-D42B-450F-87B5-C7A5D34C0647}"/>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E31EDFF-B741-4E4A-98A6-5B0BBF0C4BC5}"/>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814F5C32-B561-4075-A2BE-366C479CA52A}"/>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65DA933-7BFB-4C76-B8C3-16E9750161E7}"/>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6274FD9-2156-4101-A2AD-913CB575629F}"/>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945CD38-0E63-4840-BA7A-AB5F859945C6}"/>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F65358E-65B5-4CC4-800E-E9ACE453D07E}"/>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64331F2-255A-4248-89B0-5E659316C197}"/>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1F4C0E7-D322-4099-9362-B0666348F27B}"/>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2E96FB4-C3C5-4B24-988C-B001271C2501}"/>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1C5E4ED-A242-476C-BE02-A128A40C52B1}"/>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6812D08-98B7-486F-95E7-3BC5836AB20B}"/>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3223015-CEC8-4C83-9299-67D34486F7AF}"/>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C5BD1CB-9E24-4AE8-93EE-95BE7CC119BC}"/>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2C3C02D-93DF-4887-AEBC-0E2D564CEB6B}"/>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DC19A18-D323-4278-94C4-F7C19C06854A}"/>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10C7C03-05C5-4D6F-89FE-363B5E3ECB56}"/>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119F1D7-FEF5-4115-8679-AD158DCE9023}"/>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EB4C643-6445-422F-94AA-042B78BED454}"/>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3B7ABAA-9B0C-4160-BB8C-A99C894C9367}"/>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A5C8A60-057B-475A-BCC7-B055B004A4BC}"/>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CF887AC-85AB-400F-83E7-AE327B261822}"/>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907686B-48B2-4CCD-84BF-125F26C1E0EA}"/>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8B79322-5DEF-4F67-9FE4-9B6F1E88B93C}"/>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56EEE0E-341B-4201-B6B9-13CF9E82A2E9}"/>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3EFD503-FB4B-4C78-B5E0-6BC9D7368985}"/>
            </a:ext>
          </a:extLst>
        </xdr:cNvPr>
        <xdr:cNvSpPr/>
      </xdr:nvSpPr>
      <xdr:spPr>
        <a:xfrm>
          <a:off x="685800" y="533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E26E37D2-7521-4DB6-8003-1EE0CE85417D}"/>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83F9A8C7-A7E0-4764-AAFB-D140CB3D90CB}"/>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F4388170-B019-4B80-933D-12410E9A4309}"/>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B52A8F2E-549A-481F-81FE-E574120D3468}"/>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5BB30115-C832-445E-AD88-561921EC6767}"/>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88CBE1DF-F812-47A0-BB3A-843DEBB5239B}"/>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66198F6D-7FEF-4038-BAEF-DDA666C77BF2}"/>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3B7553CC-54D7-4AB6-AE5E-6EECE075911D}"/>
            </a:ext>
          </a:extLst>
        </xdr:cNvPr>
        <xdr:cNvSpPr/>
      </xdr:nvSpPr>
      <xdr:spPr>
        <a:xfrm>
          <a:off x="5960110" y="533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7B24DACC-16FB-47CE-A8E5-75BF9B4B89BA}"/>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F3EFC0EB-DBF1-443D-9444-012A172A8246}"/>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45DD0E47-E74E-405F-942E-9A3400FEE1AD}"/>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AC28D12A-5645-49A6-8CB8-6912EB3980B1}"/>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9DE6E1E3-ADF2-4ECE-8F65-797B74DE6B82}"/>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6710B715-E7D4-4559-A46A-80307537FDDD}"/>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0509C29B-DB82-412A-84DA-F107F29C7101}"/>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4FC39A56-CF77-4CCA-8A9B-45E8458AA0E5}"/>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119E8859-AF9A-46F7-86B8-B2B640BA4C6F}"/>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B8DCE631-113E-4255-8640-FBB76E688E7D}"/>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D665E1D9-85E3-43E0-A0C9-3308A5A0BF3A}"/>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4E352B87-BD7D-4F84-A000-0776B4B35E1C}"/>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6F2840E1-2929-4F37-8ED4-0830AD9BEB7A}"/>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7E2D2973-84D5-4035-B637-11155DC2740C}"/>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B55F4BC7-B8B1-419E-A420-C99AC39F5310}"/>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FCAA8B6B-BD5B-475A-8BA7-F9DA45744539}"/>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23D811FC-55E4-46A2-83CF-6647D8371994}"/>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12E932E8-FE90-4CF4-B467-CF5C2A8A5E7B}"/>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025FED1A-D14A-4CB0-9009-265BBB461F89}"/>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B62E30F8-D86F-4629-9FDC-DF9C525F4EDF}"/>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014251CE-E7EE-4FFE-96CC-81810B00D8D1}"/>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850FED7B-3F40-4103-BE5E-BA6B2685976F}"/>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F74CD309-1C57-4AB7-9F95-13516134149D}"/>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E63DAE15-38B0-4105-9C14-F8860058629A}"/>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DBC09C23-6CB7-4971-ACE9-8FB995F9965C}"/>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156754</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351BA5E7-3C1B-499A-B2F8-C9139F54992A}"/>
            </a:ext>
          </a:extLst>
        </xdr:cNvPr>
        <xdr:cNvCxnSpPr/>
      </xdr:nvCxnSpPr>
      <xdr:spPr>
        <a:xfrm flipV="1">
          <a:off x="4173855" y="9588409"/>
          <a:ext cx="0" cy="1518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75A2A7E0-A237-408F-B7CE-B8D0DE20CCD6}"/>
            </a:ext>
          </a:extLst>
        </xdr:cNvPr>
        <xdr:cNvSpPr txBox="1"/>
      </xdr:nvSpPr>
      <xdr:spPr>
        <a:xfrm>
          <a:off x="4212590" y="1110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365C1FF9-7E7E-4F3E-978D-249446D28AD3}"/>
            </a:ext>
          </a:extLst>
        </xdr:cNvPr>
        <xdr:cNvCxnSpPr/>
      </xdr:nvCxnSpPr>
      <xdr:spPr>
        <a:xfrm>
          <a:off x="4112260" y="1110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103431</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BE63DA29-EC87-410C-BFFF-3CF75C7A2FB7}"/>
            </a:ext>
          </a:extLst>
        </xdr:cNvPr>
        <xdr:cNvSpPr txBox="1"/>
      </xdr:nvSpPr>
      <xdr:spPr>
        <a:xfrm>
          <a:off x="4212590" y="93598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156754</xdr:rowOff>
    </xdr:from>
    <xdr:to>
      <xdr:col>24</xdr:col>
      <xdr:colOff>152400</xdr:colOff>
      <xdr:row>55</xdr:row>
      <xdr:rowOff>156754</xdr:rowOff>
    </xdr:to>
    <xdr:cxnSp macro="">
      <xdr:nvCxnSpPr>
        <xdr:cNvPr id="78" name="直線コネクタ 77">
          <a:extLst>
            <a:ext uri="{FF2B5EF4-FFF2-40B4-BE49-F238E27FC236}">
              <a16:creationId xmlns:a16="http://schemas.microsoft.com/office/drawing/2014/main" id="{DD5B3CFD-ACBA-4126-ABA3-3F9F65F29773}"/>
            </a:ext>
          </a:extLst>
        </xdr:cNvPr>
        <xdr:cNvCxnSpPr/>
      </xdr:nvCxnSpPr>
      <xdr:spPr>
        <a:xfrm>
          <a:off x="4112260" y="95884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107242</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AE77E95A-50A8-4C0B-9F51-A60C6F12D4F9}"/>
            </a:ext>
          </a:extLst>
        </xdr:cNvPr>
        <xdr:cNvSpPr txBox="1"/>
      </xdr:nvSpPr>
      <xdr:spPr>
        <a:xfrm>
          <a:off x="4212590" y="105637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128815</xdr:rowOff>
    </xdr:from>
    <xdr:to>
      <xdr:col>24</xdr:col>
      <xdr:colOff>114300</xdr:colOff>
      <xdr:row>62</xdr:row>
      <xdr:rowOff>58965</xdr:rowOff>
    </xdr:to>
    <xdr:sp macro="" textlink="">
      <xdr:nvSpPr>
        <xdr:cNvPr id="80" name="フローチャート: 判断 79">
          <a:extLst>
            <a:ext uri="{FF2B5EF4-FFF2-40B4-BE49-F238E27FC236}">
              <a16:creationId xmlns:a16="http://schemas.microsoft.com/office/drawing/2014/main" id="{CD64F20C-B5BD-4A20-9437-007DCB74A1D7}"/>
            </a:ext>
          </a:extLst>
        </xdr:cNvPr>
        <xdr:cNvSpPr/>
      </xdr:nvSpPr>
      <xdr:spPr>
        <a:xfrm>
          <a:off x="4131310" y="1059107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87993</xdr:rowOff>
    </xdr:from>
    <xdr:to>
      <xdr:col>20</xdr:col>
      <xdr:colOff>38100</xdr:colOff>
      <xdr:row>62</xdr:row>
      <xdr:rowOff>18143</xdr:rowOff>
    </xdr:to>
    <xdr:sp macro="" textlink="">
      <xdr:nvSpPr>
        <xdr:cNvPr id="81" name="フローチャート: 判断 80">
          <a:extLst>
            <a:ext uri="{FF2B5EF4-FFF2-40B4-BE49-F238E27FC236}">
              <a16:creationId xmlns:a16="http://schemas.microsoft.com/office/drawing/2014/main" id="{2AE0A48B-0DD8-4559-9672-B8C87865DA86}"/>
            </a:ext>
          </a:extLst>
        </xdr:cNvPr>
        <xdr:cNvSpPr/>
      </xdr:nvSpPr>
      <xdr:spPr>
        <a:xfrm>
          <a:off x="3388360" y="105502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120650</xdr:rowOff>
    </xdr:from>
    <xdr:to>
      <xdr:col>15</xdr:col>
      <xdr:colOff>101600</xdr:colOff>
      <xdr:row>62</xdr:row>
      <xdr:rowOff>50800</xdr:rowOff>
    </xdr:to>
    <xdr:sp macro="" textlink="">
      <xdr:nvSpPr>
        <xdr:cNvPr id="82" name="フローチャート: 判断 81">
          <a:extLst>
            <a:ext uri="{FF2B5EF4-FFF2-40B4-BE49-F238E27FC236}">
              <a16:creationId xmlns:a16="http://schemas.microsoft.com/office/drawing/2014/main" id="{61853AED-6746-475B-B642-471CB95060AB}"/>
            </a:ext>
          </a:extLst>
        </xdr:cNvPr>
        <xdr:cNvSpPr/>
      </xdr:nvSpPr>
      <xdr:spPr>
        <a:xfrm>
          <a:off x="2571750" y="105810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87993</xdr:rowOff>
    </xdr:from>
    <xdr:to>
      <xdr:col>10</xdr:col>
      <xdr:colOff>165100</xdr:colOff>
      <xdr:row>62</xdr:row>
      <xdr:rowOff>18143</xdr:rowOff>
    </xdr:to>
    <xdr:sp macro="" textlink="">
      <xdr:nvSpPr>
        <xdr:cNvPr id="83" name="フローチャート: 判断 82">
          <a:extLst>
            <a:ext uri="{FF2B5EF4-FFF2-40B4-BE49-F238E27FC236}">
              <a16:creationId xmlns:a16="http://schemas.microsoft.com/office/drawing/2014/main" id="{0E6A42F2-C58B-4839-A011-FD7B84115164}"/>
            </a:ext>
          </a:extLst>
        </xdr:cNvPr>
        <xdr:cNvSpPr/>
      </xdr:nvSpPr>
      <xdr:spPr>
        <a:xfrm>
          <a:off x="1774190" y="10550253"/>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53703</xdr:rowOff>
    </xdr:from>
    <xdr:to>
      <xdr:col>6</xdr:col>
      <xdr:colOff>38100</xdr:colOff>
      <xdr:row>61</xdr:row>
      <xdr:rowOff>155303</xdr:rowOff>
    </xdr:to>
    <xdr:sp macro="" textlink="">
      <xdr:nvSpPr>
        <xdr:cNvPr id="84" name="フローチャート: 判断 83">
          <a:extLst>
            <a:ext uri="{FF2B5EF4-FFF2-40B4-BE49-F238E27FC236}">
              <a16:creationId xmlns:a16="http://schemas.microsoft.com/office/drawing/2014/main" id="{4E7B55B9-27AD-4F79-89CE-DC80072E38CE}"/>
            </a:ext>
          </a:extLst>
        </xdr:cNvPr>
        <xdr:cNvSpPr/>
      </xdr:nvSpPr>
      <xdr:spPr>
        <a:xfrm>
          <a:off x="988060" y="1051596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741FAF6E-6003-4DAC-B7FF-F553A25FEF84}"/>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994756DE-D41A-4211-9F03-DE2E42B95E95}"/>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D34DE01C-32DB-4991-A8FE-C657EFEA85F5}"/>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BBCA6D84-5966-4C83-979C-86466D9961DC}"/>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0D1B5C82-C2EC-444D-9E09-6AFD8189CAE0}"/>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141877</xdr:rowOff>
    </xdr:from>
    <xdr:to>
      <xdr:col>20</xdr:col>
      <xdr:colOff>38100</xdr:colOff>
      <xdr:row>62</xdr:row>
      <xdr:rowOff>72027</xdr:rowOff>
    </xdr:to>
    <xdr:sp macro="" textlink="">
      <xdr:nvSpPr>
        <xdr:cNvPr id="90" name="楕円 89">
          <a:extLst>
            <a:ext uri="{FF2B5EF4-FFF2-40B4-BE49-F238E27FC236}">
              <a16:creationId xmlns:a16="http://schemas.microsoft.com/office/drawing/2014/main" id="{2133409F-9E37-470B-B864-0340CF46ADB9}"/>
            </a:ext>
          </a:extLst>
        </xdr:cNvPr>
        <xdr:cNvSpPr/>
      </xdr:nvSpPr>
      <xdr:spPr>
        <a:xfrm>
          <a:off x="3388360" y="1059842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64</xdr:row>
      <xdr:rowOff>79828</xdr:rowOff>
    </xdr:from>
    <xdr:to>
      <xdr:col>15</xdr:col>
      <xdr:colOff>101600</xdr:colOff>
      <xdr:row>65</xdr:row>
      <xdr:rowOff>9978</xdr:rowOff>
    </xdr:to>
    <xdr:sp macro="" textlink="">
      <xdr:nvSpPr>
        <xdr:cNvPr id="91" name="楕円 90">
          <a:extLst>
            <a:ext uri="{FF2B5EF4-FFF2-40B4-BE49-F238E27FC236}">
              <a16:creationId xmlns:a16="http://schemas.microsoft.com/office/drawing/2014/main" id="{2A95EE4D-AC29-44FC-A367-7090D51DB8BB}"/>
            </a:ext>
          </a:extLst>
        </xdr:cNvPr>
        <xdr:cNvSpPr/>
      </xdr:nvSpPr>
      <xdr:spPr>
        <a:xfrm>
          <a:off x="2571750" y="1105262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21227</xdr:rowOff>
    </xdr:from>
    <xdr:to>
      <xdr:col>19</xdr:col>
      <xdr:colOff>177800</xdr:colOff>
      <xdr:row>64</xdr:row>
      <xdr:rowOff>130628</xdr:rowOff>
    </xdr:to>
    <xdr:cxnSp macro="">
      <xdr:nvCxnSpPr>
        <xdr:cNvPr id="92" name="直線コネクタ 91">
          <a:extLst>
            <a:ext uri="{FF2B5EF4-FFF2-40B4-BE49-F238E27FC236}">
              <a16:creationId xmlns:a16="http://schemas.microsoft.com/office/drawing/2014/main" id="{3A4C3E70-623C-424F-AA72-DCBDDFADB0F4}"/>
            </a:ext>
          </a:extLst>
        </xdr:cNvPr>
        <xdr:cNvCxnSpPr/>
      </xdr:nvCxnSpPr>
      <xdr:spPr>
        <a:xfrm flipV="1">
          <a:off x="2626360" y="10647317"/>
          <a:ext cx="805180" cy="459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64</xdr:row>
      <xdr:rowOff>79828</xdr:rowOff>
    </xdr:from>
    <xdr:to>
      <xdr:col>10</xdr:col>
      <xdr:colOff>165100</xdr:colOff>
      <xdr:row>65</xdr:row>
      <xdr:rowOff>9978</xdr:rowOff>
    </xdr:to>
    <xdr:sp macro="" textlink="">
      <xdr:nvSpPr>
        <xdr:cNvPr id="93" name="楕円 92">
          <a:extLst>
            <a:ext uri="{FF2B5EF4-FFF2-40B4-BE49-F238E27FC236}">
              <a16:creationId xmlns:a16="http://schemas.microsoft.com/office/drawing/2014/main" id="{BACC09B8-F9D2-47A2-B3DD-60893066F259}"/>
            </a:ext>
          </a:extLst>
        </xdr:cNvPr>
        <xdr:cNvSpPr/>
      </xdr:nvSpPr>
      <xdr:spPr>
        <a:xfrm>
          <a:off x="1774190" y="1105262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130628</xdr:rowOff>
    </xdr:from>
    <xdr:to>
      <xdr:col>15</xdr:col>
      <xdr:colOff>50800</xdr:colOff>
      <xdr:row>64</xdr:row>
      <xdr:rowOff>130628</xdr:rowOff>
    </xdr:to>
    <xdr:cxnSp macro="">
      <xdr:nvCxnSpPr>
        <xdr:cNvPr id="94" name="直線コネクタ 93">
          <a:extLst>
            <a:ext uri="{FF2B5EF4-FFF2-40B4-BE49-F238E27FC236}">
              <a16:creationId xmlns:a16="http://schemas.microsoft.com/office/drawing/2014/main" id="{316AB3E9-4BF4-4D16-9FDA-A07340FFA5D1}"/>
            </a:ext>
          </a:extLst>
        </xdr:cNvPr>
        <xdr:cNvCxnSpPr/>
      </xdr:nvCxnSpPr>
      <xdr:spPr>
        <a:xfrm>
          <a:off x="1828800" y="11107238"/>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64</xdr:row>
      <xdr:rowOff>79828</xdr:rowOff>
    </xdr:from>
    <xdr:to>
      <xdr:col>6</xdr:col>
      <xdr:colOff>38100</xdr:colOff>
      <xdr:row>65</xdr:row>
      <xdr:rowOff>9978</xdr:rowOff>
    </xdr:to>
    <xdr:sp macro="" textlink="">
      <xdr:nvSpPr>
        <xdr:cNvPr id="95" name="楕円 94">
          <a:extLst>
            <a:ext uri="{FF2B5EF4-FFF2-40B4-BE49-F238E27FC236}">
              <a16:creationId xmlns:a16="http://schemas.microsoft.com/office/drawing/2014/main" id="{C8A2C63D-AFCF-4DA8-9724-25C043F47C95}"/>
            </a:ext>
          </a:extLst>
        </xdr:cNvPr>
        <xdr:cNvSpPr/>
      </xdr:nvSpPr>
      <xdr:spPr>
        <a:xfrm>
          <a:off x="988060" y="1105262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130628</xdr:rowOff>
    </xdr:from>
    <xdr:to>
      <xdr:col>10</xdr:col>
      <xdr:colOff>114300</xdr:colOff>
      <xdr:row>64</xdr:row>
      <xdr:rowOff>130628</xdr:rowOff>
    </xdr:to>
    <xdr:cxnSp macro="">
      <xdr:nvCxnSpPr>
        <xdr:cNvPr id="96" name="直線コネクタ 95">
          <a:extLst>
            <a:ext uri="{FF2B5EF4-FFF2-40B4-BE49-F238E27FC236}">
              <a16:creationId xmlns:a16="http://schemas.microsoft.com/office/drawing/2014/main" id="{080C2243-E20B-4529-A212-C449177E5494}"/>
            </a:ext>
          </a:extLst>
        </xdr:cNvPr>
        <xdr:cNvCxnSpPr/>
      </xdr:nvCxnSpPr>
      <xdr:spPr>
        <a:xfrm>
          <a:off x="1031240" y="11107238"/>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34670</xdr:rowOff>
    </xdr:from>
    <xdr:ext cx="405111" cy="259045"/>
    <xdr:sp macro="" textlink="">
      <xdr:nvSpPr>
        <xdr:cNvPr id="97" name="n_1aveValue【体育館・プール】&#10;有形固定資産減価償却率">
          <a:extLst>
            <a:ext uri="{FF2B5EF4-FFF2-40B4-BE49-F238E27FC236}">
              <a16:creationId xmlns:a16="http://schemas.microsoft.com/office/drawing/2014/main" id="{0E27E3C1-0509-463B-BC96-E2AE3B33902E}"/>
            </a:ext>
          </a:extLst>
        </xdr:cNvPr>
        <xdr:cNvSpPr txBox="1"/>
      </xdr:nvSpPr>
      <xdr:spPr>
        <a:xfrm>
          <a:off x="3239144" y="10321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67327</xdr:rowOff>
    </xdr:from>
    <xdr:ext cx="405111" cy="259045"/>
    <xdr:sp macro="" textlink="">
      <xdr:nvSpPr>
        <xdr:cNvPr id="98" name="n_2aveValue【体育館・プール】&#10;有形固定資産減価償却率">
          <a:extLst>
            <a:ext uri="{FF2B5EF4-FFF2-40B4-BE49-F238E27FC236}">
              <a16:creationId xmlns:a16="http://schemas.microsoft.com/office/drawing/2014/main" id="{91473640-7421-4B2E-8066-A0055C7FA98B}"/>
            </a:ext>
          </a:extLst>
        </xdr:cNvPr>
        <xdr:cNvSpPr txBox="1"/>
      </xdr:nvSpPr>
      <xdr:spPr>
        <a:xfrm>
          <a:off x="2439044" y="10352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34670</xdr:rowOff>
    </xdr:from>
    <xdr:ext cx="405111" cy="259045"/>
    <xdr:sp macro="" textlink="">
      <xdr:nvSpPr>
        <xdr:cNvPr id="99" name="n_3aveValue【体育館・プール】&#10;有形固定資産減価償却率">
          <a:extLst>
            <a:ext uri="{FF2B5EF4-FFF2-40B4-BE49-F238E27FC236}">
              <a16:creationId xmlns:a16="http://schemas.microsoft.com/office/drawing/2014/main" id="{72189D43-4E17-4D0F-BF59-A1CE92932315}"/>
            </a:ext>
          </a:extLst>
        </xdr:cNvPr>
        <xdr:cNvSpPr txBox="1"/>
      </xdr:nvSpPr>
      <xdr:spPr>
        <a:xfrm>
          <a:off x="1641484" y="10321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380</xdr:rowOff>
    </xdr:from>
    <xdr:ext cx="405111" cy="259045"/>
    <xdr:sp macro="" textlink="">
      <xdr:nvSpPr>
        <xdr:cNvPr id="100" name="n_4aveValue【体育館・プール】&#10;有形固定資産減価償却率">
          <a:extLst>
            <a:ext uri="{FF2B5EF4-FFF2-40B4-BE49-F238E27FC236}">
              <a16:creationId xmlns:a16="http://schemas.microsoft.com/office/drawing/2014/main" id="{47393050-BDAB-4F84-B904-BFB93F177E48}"/>
            </a:ext>
          </a:extLst>
        </xdr:cNvPr>
        <xdr:cNvSpPr txBox="1"/>
      </xdr:nvSpPr>
      <xdr:spPr>
        <a:xfrm>
          <a:off x="855354" y="10287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63154</xdr:rowOff>
    </xdr:from>
    <xdr:ext cx="405111" cy="259045"/>
    <xdr:sp macro="" textlink="">
      <xdr:nvSpPr>
        <xdr:cNvPr id="101" name="n_1mainValue【体育館・プール】&#10;有形固定資産減価償却率">
          <a:extLst>
            <a:ext uri="{FF2B5EF4-FFF2-40B4-BE49-F238E27FC236}">
              <a16:creationId xmlns:a16="http://schemas.microsoft.com/office/drawing/2014/main" id="{42E05DC5-FF95-4642-B13B-1D0E6FC7850A}"/>
            </a:ext>
          </a:extLst>
        </xdr:cNvPr>
        <xdr:cNvSpPr txBox="1"/>
      </xdr:nvSpPr>
      <xdr:spPr>
        <a:xfrm>
          <a:off x="3239144" y="10689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65</xdr:row>
      <xdr:rowOff>1105</xdr:rowOff>
    </xdr:from>
    <xdr:ext cx="469744" cy="259045"/>
    <xdr:sp macro="" textlink="">
      <xdr:nvSpPr>
        <xdr:cNvPr id="102" name="n_2mainValue【体育館・プール】&#10;有形固定資産減価償却率">
          <a:extLst>
            <a:ext uri="{FF2B5EF4-FFF2-40B4-BE49-F238E27FC236}">
              <a16:creationId xmlns:a16="http://schemas.microsoft.com/office/drawing/2014/main" id="{9F080BF4-9292-4946-834E-5A6F6510B30F}"/>
            </a:ext>
          </a:extLst>
        </xdr:cNvPr>
        <xdr:cNvSpPr txBox="1"/>
      </xdr:nvSpPr>
      <xdr:spPr>
        <a:xfrm>
          <a:off x="2408632" y="1114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65</xdr:row>
      <xdr:rowOff>1105</xdr:rowOff>
    </xdr:from>
    <xdr:ext cx="469744" cy="259045"/>
    <xdr:sp macro="" textlink="">
      <xdr:nvSpPr>
        <xdr:cNvPr id="103" name="n_3mainValue【体育館・プール】&#10;有形固定資産減価償却率">
          <a:extLst>
            <a:ext uri="{FF2B5EF4-FFF2-40B4-BE49-F238E27FC236}">
              <a16:creationId xmlns:a16="http://schemas.microsoft.com/office/drawing/2014/main" id="{FBEA743B-2CF0-447C-A95F-7AEA83035E14}"/>
            </a:ext>
          </a:extLst>
        </xdr:cNvPr>
        <xdr:cNvSpPr txBox="1"/>
      </xdr:nvSpPr>
      <xdr:spPr>
        <a:xfrm>
          <a:off x="1611072" y="1114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65</xdr:row>
      <xdr:rowOff>1105</xdr:rowOff>
    </xdr:from>
    <xdr:ext cx="469744" cy="259045"/>
    <xdr:sp macro="" textlink="">
      <xdr:nvSpPr>
        <xdr:cNvPr id="104" name="n_4mainValue【体育館・プール】&#10;有形固定資産減価償却率">
          <a:extLst>
            <a:ext uri="{FF2B5EF4-FFF2-40B4-BE49-F238E27FC236}">
              <a16:creationId xmlns:a16="http://schemas.microsoft.com/office/drawing/2014/main" id="{8E5F4ECF-0D42-4398-8D85-9600F66BDCF6}"/>
            </a:ext>
          </a:extLst>
        </xdr:cNvPr>
        <xdr:cNvSpPr txBox="1"/>
      </xdr:nvSpPr>
      <xdr:spPr>
        <a:xfrm>
          <a:off x="815417" y="1114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5" name="正方形/長方形 104">
          <a:extLst>
            <a:ext uri="{FF2B5EF4-FFF2-40B4-BE49-F238E27FC236}">
              <a16:creationId xmlns:a16="http://schemas.microsoft.com/office/drawing/2014/main" id="{8D19F23D-E738-419A-BFD0-4C0CC42BC3EE}"/>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6" name="正方形/長方形 105">
          <a:extLst>
            <a:ext uri="{FF2B5EF4-FFF2-40B4-BE49-F238E27FC236}">
              <a16:creationId xmlns:a16="http://schemas.microsoft.com/office/drawing/2014/main" id="{B6FB6560-FB00-472C-8819-AFBC3BF50428}"/>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7" name="正方形/長方形 106">
          <a:extLst>
            <a:ext uri="{FF2B5EF4-FFF2-40B4-BE49-F238E27FC236}">
              <a16:creationId xmlns:a16="http://schemas.microsoft.com/office/drawing/2014/main" id="{ABD38A36-3A54-4CC0-AAFA-55B7BC2CFC21}"/>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8" name="正方形/長方形 107">
          <a:extLst>
            <a:ext uri="{FF2B5EF4-FFF2-40B4-BE49-F238E27FC236}">
              <a16:creationId xmlns:a16="http://schemas.microsoft.com/office/drawing/2014/main" id="{626E8DB5-EE62-4F0E-B00E-983CA1075494}"/>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09" name="正方形/長方形 108">
          <a:extLst>
            <a:ext uri="{FF2B5EF4-FFF2-40B4-BE49-F238E27FC236}">
              <a16:creationId xmlns:a16="http://schemas.microsoft.com/office/drawing/2014/main" id="{DC3AAC7E-C450-4DC3-8A77-23938E01A989}"/>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0" name="正方形/長方形 109">
          <a:extLst>
            <a:ext uri="{FF2B5EF4-FFF2-40B4-BE49-F238E27FC236}">
              <a16:creationId xmlns:a16="http://schemas.microsoft.com/office/drawing/2014/main" id="{4A80B37F-FA39-4E9F-AD84-7A346D76CAB7}"/>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1" name="正方形/長方形 110">
          <a:extLst>
            <a:ext uri="{FF2B5EF4-FFF2-40B4-BE49-F238E27FC236}">
              <a16:creationId xmlns:a16="http://schemas.microsoft.com/office/drawing/2014/main" id="{77C3270E-C816-402D-9A66-27667D58A022}"/>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2" name="正方形/長方形 111">
          <a:extLst>
            <a:ext uri="{FF2B5EF4-FFF2-40B4-BE49-F238E27FC236}">
              <a16:creationId xmlns:a16="http://schemas.microsoft.com/office/drawing/2014/main" id="{A089E5E7-F03D-4BC6-ABD8-93285F43EB5A}"/>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3" name="テキスト ボックス 112">
          <a:extLst>
            <a:ext uri="{FF2B5EF4-FFF2-40B4-BE49-F238E27FC236}">
              <a16:creationId xmlns:a16="http://schemas.microsoft.com/office/drawing/2014/main" id="{ECD039BD-C255-4D57-A89F-561FB0422159}"/>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4" name="直線コネクタ 113">
          <a:extLst>
            <a:ext uri="{FF2B5EF4-FFF2-40B4-BE49-F238E27FC236}">
              <a16:creationId xmlns:a16="http://schemas.microsoft.com/office/drawing/2014/main" id="{20B581FF-A246-4406-B197-2EA41B9AB34E}"/>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5" name="直線コネクタ 114">
          <a:extLst>
            <a:ext uri="{FF2B5EF4-FFF2-40B4-BE49-F238E27FC236}">
              <a16:creationId xmlns:a16="http://schemas.microsoft.com/office/drawing/2014/main" id="{52C5BE68-E1FB-49EA-AFB5-BB2BCD1E5C2E}"/>
            </a:ext>
          </a:extLst>
        </xdr:cNvPr>
        <xdr:cNvCxnSpPr/>
      </xdr:nvCxnSpPr>
      <xdr:spPr>
        <a:xfrm>
          <a:off x="5960110" y="1097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6" name="テキスト ボックス 115">
          <a:extLst>
            <a:ext uri="{FF2B5EF4-FFF2-40B4-BE49-F238E27FC236}">
              <a16:creationId xmlns:a16="http://schemas.microsoft.com/office/drawing/2014/main" id="{297A1647-0408-4010-B16A-7C6DB31974A3}"/>
            </a:ext>
          </a:extLst>
        </xdr:cNvPr>
        <xdr:cNvSpPr txBox="1"/>
      </xdr:nvSpPr>
      <xdr:spPr>
        <a:xfrm>
          <a:off x="5527221"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7" name="直線コネクタ 116">
          <a:extLst>
            <a:ext uri="{FF2B5EF4-FFF2-40B4-BE49-F238E27FC236}">
              <a16:creationId xmlns:a16="http://schemas.microsoft.com/office/drawing/2014/main" id="{F30A2728-17A4-4B88-BB0F-FBFDB99BA9B0}"/>
            </a:ext>
          </a:extLst>
        </xdr:cNvPr>
        <xdr:cNvCxnSpPr/>
      </xdr:nvCxnSpPr>
      <xdr:spPr>
        <a:xfrm>
          <a:off x="5960110" y="1051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18" name="テキスト ボックス 117">
          <a:extLst>
            <a:ext uri="{FF2B5EF4-FFF2-40B4-BE49-F238E27FC236}">
              <a16:creationId xmlns:a16="http://schemas.microsoft.com/office/drawing/2014/main" id="{662A9875-AF41-4A75-BB7A-C3EFF117760B}"/>
            </a:ext>
          </a:extLst>
        </xdr:cNvPr>
        <xdr:cNvSpPr txBox="1"/>
      </xdr:nvSpPr>
      <xdr:spPr>
        <a:xfrm>
          <a:off x="5527221"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19" name="直線コネクタ 118">
          <a:extLst>
            <a:ext uri="{FF2B5EF4-FFF2-40B4-BE49-F238E27FC236}">
              <a16:creationId xmlns:a16="http://schemas.microsoft.com/office/drawing/2014/main" id="{A838799E-1891-4BFE-B114-685965E42613}"/>
            </a:ext>
          </a:extLst>
        </xdr:cNvPr>
        <xdr:cNvCxnSpPr/>
      </xdr:nvCxnSpPr>
      <xdr:spPr>
        <a:xfrm>
          <a:off x="5960110" y="1005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0" name="テキスト ボックス 119">
          <a:extLst>
            <a:ext uri="{FF2B5EF4-FFF2-40B4-BE49-F238E27FC236}">
              <a16:creationId xmlns:a16="http://schemas.microsoft.com/office/drawing/2014/main" id="{346C50A4-A9E9-49F1-90A3-4686C1761199}"/>
            </a:ext>
          </a:extLst>
        </xdr:cNvPr>
        <xdr:cNvSpPr txBox="1"/>
      </xdr:nvSpPr>
      <xdr:spPr>
        <a:xfrm>
          <a:off x="5527221"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1" name="直線コネクタ 120">
          <a:extLst>
            <a:ext uri="{FF2B5EF4-FFF2-40B4-BE49-F238E27FC236}">
              <a16:creationId xmlns:a16="http://schemas.microsoft.com/office/drawing/2014/main" id="{CBB21E83-C113-4BDE-B2AC-5B1710EAB132}"/>
            </a:ext>
          </a:extLst>
        </xdr:cNvPr>
        <xdr:cNvCxnSpPr/>
      </xdr:nvCxnSpPr>
      <xdr:spPr>
        <a:xfrm>
          <a:off x="5960110" y="960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2" name="テキスト ボックス 121">
          <a:extLst>
            <a:ext uri="{FF2B5EF4-FFF2-40B4-BE49-F238E27FC236}">
              <a16:creationId xmlns:a16="http://schemas.microsoft.com/office/drawing/2014/main" id="{29FD6322-88FC-45CD-BB16-50F9DCE8C28C}"/>
            </a:ext>
          </a:extLst>
        </xdr:cNvPr>
        <xdr:cNvSpPr txBox="1"/>
      </xdr:nvSpPr>
      <xdr:spPr>
        <a:xfrm>
          <a:off x="5527221"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3" name="直線コネクタ 122">
          <a:extLst>
            <a:ext uri="{FF2B5EF4-FFF2-40B4-BE49-F238E27FC236}">
              <a16:creationId xmlns:a16="http://schemas.microsoft.com/office/drawing/2014/main" id="{D2D05D31-7A92-45E8-8AA8-7BD6A62E42AC}"/>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4" name="テキスト ボックス 123">
          <a:extLst>
            <a:ext uri="{FF2B5EF4-FFF2-40B4-BE49-F238E27FC236}">
              <a16:creationId xmlns:a16="http://schemas.microsoft.com/office/drawing/2014/main" id="{C5766E4D-AEFE-476B-8738-8DCE4E1EADAB}"/>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5" name="【体育館・プール】&#10;一人当たり面積グラフ枠">
          <a:extLst>
            <a:ext uri="{FF2B5EF4-FFF2-40B4-BE49-F238E27FC236}">
              <a16:creationId xmlns:a16="http://schemas.microsoft.com/office/drawing/2014/main" id="{F9C7BF7E-F117-4915-8F50-66ED60233F6B}"/>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76353</xdr:rowOff>
    </xdr:from>
    <xdr:to>
      <xdr:col>54</xdr:col>
      <xdr:colOff>189865</xdr:colOff>
      <xdr:row>63</xdr:row>
      <xdr:rowOff>163678</xdr:rowOff>
    </xdr:to>
    <xdr:cxnSp macro="">
      <xdr:nvCxnSpPr>
        <xdr:cNvPr id="126" name="直線コネクタ 125">
          <a:extLst>
            <a:ext uri="{FF2B5EF4-FFF2-40B4-BE49-F238E27FC236}">
              <a16:creationId xmlns:a16="http://schemas.microsoft.com/office/drawing/2014/main" id="{48EFF956-5B24-47B4-A683-41A7516FE825}"/>
            </a:ext>
          </a:extLst>
        </xdr:cNvPr>
        <xdr:cNvCxnSpPr/>
      </xdr:nvCxnSpPr>
      <xdr:spPr>
        <a:xfrm flipV="1">
          <a:off x="9429115" y="9506103"/>
          <a:ext cx="0" cy="1460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167505</xdr:rowOff>
    </xdr:from>
    <xdr:ext cx="469744" cy="259045"/>
    <xdr:sp macro="" textlink="">
      <xdr:nvSpPr>
        <xdr:cNvPr id="127" name="【体育館・プール】&#10;一人当たり面積最小値テキスト">
          <a:extLst>
            <a:ext uri="{FF2B5EF4-FFF2-40B4-BE49-F238E27FC236}">
              <a16:creationId xmlns:a16="http://schemas.microsoft.com/office/drawing/2014/main" id="{59E074E2-26A2-4766-BB2B-AEAAC0BE7C73}"/>
            </a:ext>
          </a:extLst>
        </xdr:cNvPr>
        <xdr:cNvSpPr txBox="1"/>
      </xdr:nvSpPr>
      <xdr:spPr>
        <a:xfrm>
          <a:off x="9467850" y="10972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163678</xdr:rowOff>
    </xdr:from>
    <xdr:to>
      <xdr:col>55</xdr:col>
      <xdr:colOff>88900</xdr:colOff>
      <xdr:row>63</xdr:row>
      <xdr:rowOff>163678</xdr:rowOff>
    </xdr:to>
    <xdr:cxnSp macro="">
      <xdr:nvCxnSpPr>
        <xdr:cNvPr id="128" name="直線コネクタ 127">
          <a:extLst>
            <a:ext uri="{FF2B5EF4-FFF2-40B4-BE49-F238E27FC236}">
              <a16:creationId xmlns:a16="http://schemas.microsoft.com/office/drawing/2014/main" id="{080BC99B-EFBD-4C1F-A70F-D9656553CDCA}"/>
            </a:ext>
          </a:extLst>
        </xdr:cNvPr>
        <xdr:cNvCxnSpPr/>
      </xdr:nvCxnSpPr>
      <xdr:spPr>
        <a:xfrm>
          <a:off x="9356090" y="1096693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23030</xdr:rowOff>
    </xdr:from>
    <xdr:ext cx="469744" cy="259045"/>
    <xdr:sp macro="" textlink="">
      <xdr:nvSpPr>
        <xdr:cNvPr id="129" name="【体育館・プール】&#10;一人当たり面積最大値テキスト">
          <a:extLst>
            <a:ext uri="{FF2B5EF4-FFF2-40B4-BE49-F238E27FC236}">
              <a16:creationId xmlns:a16="http://schemas.microsoft.com/office/drawing/2014/main" id="{8A12A4F2-43CB-430F-A8EF-CE4404FA3109}"/>
            </a:ext>
          </a:extLst>
        </xdr:cNvPr>
        <xdr:cNvSpPr txBox="1"/>
      </xdr:nvSpPr>
      <xdr:spPr>
        <a:xfrm>
          <a:off x="9467850" y="9277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76353</xdr:rowOff>
    </xdr:from>
    <xdr:to>
      <xdr:col>55</xdr:col>
      <xdr:colOff>88900</xdr:colOff>
      <xdr:row>55</xdr:row>
      <xdr:rowOff>76353</xdr:rowOff>
    </xdr:to>
    <xdr:cxnSp macro="">
      <xdr:nvCxnSpPr>
        <xdr:cNvPr id="130" name="直線コネクタ 129">
          <a:extLst>
            <a:ext uri="{FF2B5EF4-FFF2-40B4-BE49-F238E27FC236}">
              <a16:creationId xmlns:a16="http://schemas.microsoft.com/office/drawing/2014/main" id="{CD61B821-7E44-4D01-91C5-E4B0C5E22321}"/>
            </a:ext>
          </a:extLst>
        </xdr:cNvPr>
        <xdr:cNvCxnSpPr/>
      </xdr:nvCxnSpPr>
      <xdr:spPr>
        <a:xfrm>
          <a:off x="9356090" y="950610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82161</xdr:rowOff>
    </xdr:from>
    <xdr:ext cx="469744" cy="259045"/>
    <xdr:sp macro="" textlink="">
      <xdr:nvSpPr>
        <xdr:cNvPr id="131" name="【体育館・プール】&#10;一人当たり面積平均値テキスト">
          <a:extLst>
            <a:ext uri="{FF2B5EF4-FFF2-40B4-BE49-F238E27FC236}">
              <a16:creationId xmlns:a16="http://schemas.microsoft.com/office/drawing/2014/main" id="{AC39FCF4-A162-4869-AE6E-92C302E8C3FE}"/>
            </a:ext>
          </a:extLst>
        </xdr:cNvPr>
        <xdr:cNvSpPr txBox="1"/>
      </xdr:nvSpPr>
      <xdr:spPr>
        <a:xfrm>
          <a:off x="9467850" y="105425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103734</xdr:rowOff>
    </xdr:from>
    <xdr:to>
      <xdr:col>55</xdr:col>
      <xdr:colOff>50800</xdr:colOff>
      <xdr:row>62</xdr:row>
      <xdr:rowOff>33884</xdr:rowOff>
    </xdr:to>
    <xdr:sp macro="" textlink="">
      <xdr:nvSpPr>
        <xdr:cNvPr id="132" name="フローチャート: 判断 131">
          <a:extLst>
            <a:ext uri="{FF2B5EF4-FFF2-40B4-BE49-F238E27FC236}">
              <a16:creationId xmlns:a16="http://schemas.microsoft.com/office/drawing/2014/main" id="{C362CD2F-0359-4EFF-A495-724D89AF2F35}"/>
            </a:ext>
          </a:extLst>
        </xdr:cNvPr>
        <xdr:cNvSpPr/>
      </xdr:nvSpPr>
      <xdr:spPr>
        <a:xfrm>
          <a:off x="9394190" y="10560279"/>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102362</xdr:rowOff>
    </xdr:from>
    <xdr:to>
      <xdr:col>50</xdr:col>
      <xdr:colOff>165100</xdr:colOff>
      <xdr:row>62</xdr:row>
      <xdr:rowOff>32512</xdr:rowOff>
    </xdr:to>
    <xdr:sp macro="" textlink="">
      <xdr:nvSpPr>
        <xdr:cNvPr id="133" name="フローチャート: 判断 132">
          <a:extLst>
            <a:ext uri="{FF2B5EF4-FFF2-40B4-BE49-F238E27FC236}">
              <a16:creationId xmlns:a16="http://schemas.microsoft.com/office/drawing/2014/main" id="{3F307DE7-CC2F-4FB8-B05D-EFB09038CFF6}"/>
            </a:ext>
          </a:extLst>
        </xdr:cNvPr>
        <xdr:cNvSpPr/>
      </xdr:nvSpPr>
      <xdr:spPr>
        <a:xfrm>
          <a:off x="8632190" y="1055700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118364</xdr:rowOff>
    </xdr:from>
    <xdr:to>
      <xdr:col>46</xdr:col>
      <xdr:colOff>38100</xdr:colOff>
      <xdr:row>62</xdr:row>
      <xdr:rowOff>48514</xdr:rowOff>
    </xdr:to>
    <xdr:sp macro="" textlink="">
      <xdr:nvSpPr>
        <xdr:cNvPr id="134" name="フローチャート: 判断 133">
          <a:extLst>
            <a:ext uri="{FF2B5EF4-FFF2-40B4-BE49-F238E27FC236}">
              <a16:creationId xmlns:a16="http://schemas.microsoft.com/office/drawing/2014/main" id="{BA523270-E664-489D-80EB-294D205B1F53}"/>
            </a:ext>
          </a:extLst>
        </xdr:cNvPr>
        <xdr:cNvSpPr/>
      </xdr:nvSpPr>
      <xdr:spPr>
        <a:xfrm>
          <a:off x="7846060" y="1057871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132994</xdr:rowOff>
    </xdr:from>
    <xdr:to>
      <xdr:col>41</xdr:col>
      <xdr:colOff>101600</xdr:colOff>
      <xdr:row>62</xdr:row>
      <xdr:rowOff>63144</xdr:rowOff>
    </xdr:to>
    <xdr:sp macro="" textlink="">
      <xdr:nvSpPr>
        <xdr:cNvPr id="135" name="フローチャート: 判断 134">
          <a:extLst>
            <a:ext uri="{FF2B5EF4-FFF2-40B4-BE49-F238E27FC236}">
              <a16:creationId xmlns:a16="http://schemas.microsoft.com/office/drawing/2014/main" id="{4BD12EEF-23ED-4D13-AC85-7C6B5D99B879}"/>
            </a:ext>
          </a:extLst>
        </xdr:cNvPr>
        <xdr:cNvSpPr/>
      </xdr:nvSpPr>
      <xdr:spPr>
        <a:xfrm>
          <a:off x="7029450" y="10595254"/>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127051</xdr:rowOff>
    </xdr:from>
    <xdr:to>
      <xdr:col>36</xdr:col>
      <xdr:colOff>165100</xdr:colOff>
      <xdr:row>62</xdr:row>
      <xdr:rowOff>57201</xdr:rowOff>
    </xdr:to>
    <xdr:sp macro="" textlink="">
      <xdr:nvSpPr>
        <xdr:cNvPr id="136" name="フローチャート: 判断 135">
          <a:extLst>
            <a:ext uri="{FF2B5EF4-FFF2-40B4-BE49-F238E27FC236}">
              <a16:creationId xmlns:a16="http://schemas.microsoft.com/office/drawing/2014/main" id="{7112D286-6124-409A-82C8-F8AD3D888B66}"/>
            </a:ext>
          </a:extLst>
        </xdr:cNvPr>
        <xdr:cNvSpPr/>
      </xdr:nvSpPr>
      <xdr:spPr>
        <a:xfrm>
          <a:off x="6231890" y="10589311"/>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7" name="テキスト ボックス 136">
          <a:extLst>
            <a:ext uri="{FF2B5EF4-FFF2-40B4-BE49-F238E27FC236}">
              <a16:creationId xmlns:a16="http://schemas.microsoft.com/office/drawing/2014/main" id="{BEC5E301-9B3E-4D21-8988-DB375BED4A6F}"/>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8" name="テキスト ボックス 137">
          <a:extLst>
            <a:ext uri="{FF2B5EF4-FFF2-40B4-BE49-F238E27FC236}">
              <a16:creationId xmlns:a16="http://schemas.microsoft.com/office/drawing/2014/main" id="{479CE357-1F77-4061-9986-46C1AB2C964D}"/>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B12DDFC3-454B-406E-9537-4A1B31AB96DD}"/>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B5308A9C-2CD8-4E1B-B749-41C974EF996A}"/>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BA659675-9F51-4D68-9350-F3CE87C35154}"/>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84531</xdr:rowOff>
    </xdr:from>
    <xdr:to>
      <xdr:col>50</xdr:col>
      <xdr:colOff>165100</xdr:colOff>
      <xdr:row>64</xdr:row>
      <xdr:rowOff>14681</xdr:rowOff>
    </xdr:to>
    <xdr:sp macro="" textlink="">
      <xdr:nvSpPr>
        <xdr:cNvPr id="142" name="楕円 141">
          <a:extLst>
            <a:ext uri="{FF2B5EF4-FFF2-40B4-BE49-F238E27FC236}">
              <a16:creationId xmlns:a16="http://schemas.microsoft.com/office/drawing/2014/main" id="{C0D8EDF8-9F18-417D-B0FB-88ECA508B48D}"/>
            </a:ext>
          </a:extLst>
        </xdr:cNvPr>
        <xdr:cNvSpPr/>
      </xdr:nvSpPr>
      <xdr:spPr>
        <a:xfrm>
          <a:off x="8632190" y="1088778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84989</xdr:rowOff>
    </xdr:from>
    <xdr:to>
      <xdr:col>46</xdr:col>
      <xdr:colOff>38100</xdr:colOff>
      <xdr:row>64</xdr:row>
      <xdr:rowOff>15139</xdr:rowOff>
    </xdr:to>
    <xdr:sp macro="" textlink="">
      <xdr:nvSpPr>
        <xdr:cNvPr id="143" name="楕円 142">
          <a:extLst>
            <a:ext uri="{FF2B5EF4-FFF2-40B4-BE49-F238E27FC236}">
              <a16:creationId xmlns:a16="http://schemas.microsoft.com/office/drawing/2014/main" id="{7C0BA667-79CA-42E6-9DA7-8F46221787DB}"/>
            </a:ext>
          </a:extLst>
        </xdr:cNvPr>
        <xdr:cNvSpPr/>
      </xdr:nvSpPr>
      <xdr:spPr>
        <a:xfrm>
          <a:off x="7846060" y="1088824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135331</xdr:rowOff>
    </xdr:from>
    <xdr:to>
      <xdr:col>50</xdr:col>
      <xdr:colOff>114300</xdr:colOff>
      <xdr:row>63</xdr:row>
      <xdr:rowOff>135789</xdr:rowOff>
    </xdr:to>
    <xdr:cxnSp macro="">
      <xdr:nvCxnSpPr>
        <xdr:cNvPr id="144" name="直線コネクタ 143">
          <a:extLst>
            <a:ext uri="{FF2B5EF4-FFF2-40B4-BE49-F238E27FC236}">
              <a16:creationId xmlns:a16="http://schemas.microsoft.com/office/drawing/2014/main" id="{DB64BCA8-AD4F-45DF-B80E-24636483889F}"/>
            </a:ext>
          </a:extLst>
        </xdr:cNvPr>
        <xdr:cNvCxnSpPr/>
      </xdr:nvCxnSpPr>
      <xdr:spPr>
        <a:xfrm flipV="1">
          <a:off x="7889240" y="10932871"/>
          <a:ext cx="79756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85903</xdr:rowOff>
    </xdr:from>
    <xdr:to>
      <xdr:col>41</xdr:col>
      <xdr:colOff>101600</xdr:colOff>
      <xdr:row>64</xdr:row>
      <xdr:rowOff>16053</xdr:rowOff>
    </xdr:to>
    <xdr:sp macro="" textlink="">
      <xdr:nvSpPr>
        <xdr:cNvPr id="145" name="楕円 144">
          <a:extLst>
            <a:ext uri="{FF2B5EF4-FFF2-40B4-BE49-F238E27FC236}">
              <a16:creationId xmlns:a16="http://schemas.microsoft.com/office/drawing/2014/main" id="{1758EBF9-4E25-4C94-B36D-7F7279405590}"/>
            </a:ext>
          </a:extLst>
        </xdr:cNvPr>
        <xdr:cNvSpPr/>
      </xdr:nvSpPr>
      <xdr:spPr>
        <a:xfrm>
          <a:off x="7029450" y="1088915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135789</xdr:rowOff>
    </xdr:from>
    <xdr:to>
      <xdr:col>45</xdr:col>
      <xdr:colOff>177800</xdr:colOff>
      <xdr:row>63</xdr:row>
      <xdr:rowOff>136703</xdr:rowOff>
    </xdr:to>
    <xdr:cxnSp macro="">
      <xdr:nvCxnSpPr>
        <xdr:cNvPr id="146" name="直線コネクタ 145">
          <a:extLst>
            <a:ext uri="{FF2B5EF4-FFF2-40B4-BE49-F238E27FC236}">
              <a16:creationId xmlns:a16="http://schemas.microsoft.com/office/drawing/2014/main" id="{459CA422-25EC-430C-91E3-B399B1F3A4CA}"/>
            </a:ext>
          </a:extLst>
        </xdr:cNvPr>
        <xdr:cNvCxnSpPr/>
      </xdr:nvCxnSpPr>
      <xdr:spPr>
        <a:xfrm flipV="1">
          <a:off x="7084060" y="10933329"/>
          <a:ext cx="80518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86360</xdr:rowOff>
    </xdr:from>
    <xdr:to>
      <xdr:col>36</xdr:col>
      <xdr:colOff>165100</xdr:colOff>
      <xdr:row>64</xdr:row>
      <xdr:rowOff>16510</xdr:rowOff>
    </xdr:to>
    <xdr:sp macro="" textlink="">
      <xdr:nvSpPr>
        <xdr:cNvPr id="147" name="楕円 146">
          <a:extLst>
            <a:ext uri="{FF2B5EF4-FFF2-40B4-BE49-F238E27FC236}">
              <a16:creationId xmlns:a16="http://schemas.microsoft.com/office/drawing/2014/main" id="{66767CCA-A3E7-47DC-8187-2ED6705BEEC2}"/>
            </a:ext>
          </a:extLst>
        </xdr:cNvPr>
        <xdr:cNvSpPr/>
      </xdr:nvSpPr>
      <xdr:spPr>
        <a:xfrm>
          <a:off x="6231890" y="1088961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136703</xdr:rowOff>
    </xdr:from>
    <xdr:to>
      <xdr:col>41</xdr:col>
      <xdr:colOff>50800</xdr:colOff>
      <xdr:row>63</xdr:row>
      <xdr:rowOff>137160</xdr:rowOff>
    </xdr:to>
    <xdr:cxnSp macro="">
      <xdr:nvCxnSpPr>
        <xdr:cNvPr id="148" name="直線コネクタ 147">
          <a:extLst>
            <a:ext uri="{FF2B5EF4-FFF2-40B4-BE49-F238E27FC236}">
              <a16:creationId xmlns:a16="http://schemas.microsoft.com/office/drawing/2014/main" id="{7051B170-BB5E-4222-998B-B65747F15136}"/>
            </a:ext>
          </a:extLst>
        </xdr:cNvPr>
        <xdr:cNvCxnSpPr/>
      </xdr:nvCxnSpPr>
      <xdr:spPr>
        <a:xfrm flipV="1">
          <a:off x="6286500" y="10934243"/>
          <a:ext cx="79756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49039</xdr:rowOff>
    </xdr:from>
    <xdr:ext cx="469744" cy="259045"/>
    <xdr:sp macro="" textlink="">
      <xdr:nvSpPr>
        <xdr:cNvPr id="149" name="n_1aveValue【体育館・プール】&#10;一人当たり面積">
          <a:extLst>
            <a:ext uri="{FF2B5EF4-FFF2-40B4-BE49-F238E27FC236}">
              <a16:creationId xmlns:a16="http://schemas.microsoft.com/office/drawing/2014/main" id="{DB598E8A-FED2-4BFD-BEBB-E3462E144424}"/>
            </a:ext>
          </a:extLst>
        </xdr:cNvPr>
        <xdr:cNvSpPr txBox="1"/>
      </xdr:nvSpPr>
      <xdr:spPr>
        <a:xfrm>
          <a:off x="8454467" y="10337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65041</xdr:rowOff>
    </xdr:from>
    <xdr:ext cx="469744" cy="259045"/>
    <xdr:sp macro="" textlink="">
      <xdr:nvSpPr>
        <xdr:cNvPr id="150" name="n_2aveValue【体育館・プール】&#10;一人当たり面積">
          <a:extLst>
            <a:ext uri="{FF2B5EF4-FFF2-40B4-BE49-F238E27FC236}">
              <a16:creationId xmlns:a16="http://schemas.microsoft.com/office/drawing/2014/main" id="{F4E98A0C-E1CB-4378-8890-19A23C6B03AC}"/>
            </a:ext>
          </a:extLst>
        </xdr:cNvPr>
        <xdr:cNvSpPr txBox="1"/>
      </xdr:nvSpPr>
      <xdr:spPr>
        <a:xfrm>
          <a:off x="7673417" y="10350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79671</xdr:rowOff>
    </xdr:from>
    <xdr:ext cx="469744" cy="259045"/>
    <xdr:sp macro="" textlink="">
      <xdr:nvSpPr>
        <xdr:cNvPr id="151" name="n_3aveValue【体育館・プール】&#10;一人当たり面積">
          <a:extLst>
            <a:ext uri="{FF2B5EF4-FFF2-40B4-BE49-F238E27FC236}">
              <a16:creationId xmlns:a16="http://schemas.microsoft.com/office/drawing/2014/main" id="{63A10877-B2A1-45C3-918A-8C667D519083}"/>
            </a:ext>
          </a:extLst>
        </xdr:cNvPr>
        <xdr:cNvSpPr txBox="1"/>
      </xdr:nvSpPr>
      <xdr:spPr>
        <a:xfrm>
          <a:off x="6866332" y="10366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73728</xdr:rowOff>
    </xdr:from>
    <xdr:ext cx="469744" cy="259045"/>
    <xdr:sp macro="" textlink="">
      <xdr:nvSpPr>
        <xdr:cNvPr id="152" name="n_4aveValue【体育館・プール】&#10;一人当たり面積">
          <a:extLst>
            <a:ext uri="{FF2B5EF4-FFF2-40B4-BE49-F238E27FC236}">
              <a16:creationId xmlns:a16="http://schemas.microsoft.com/office/drawing/2014/main" id="{8D49E350-CD6E-4C85-97D1-AA3B8DCF5B6E}"/>
            </a:ext>
          </a:extLst>
        </xdr:cNvPr>
        <xdr:cNvSpPr txBox="1"/>
      </xdr:nvSpPr>
      <xdr:spPr>
        <a:xfrm>
          <a:off x="6068772" y="10360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5808</xdr:rowOff>
    </xdr:from>
    <xdr:ext cx="469744" cy="259045"/>
    <xdr:sp macro="" textlink="">
      <xdr:nvSpPr>
        <xdr:cNvPr id="153" name="n_1mainValue【体育館・プール】&#10;一人当たり面積">
          <a:extLst>
            <a:ext uri="{FF2B5EF4-FFF2-40B4-BE49-F238E27FC236}">
              <a16:creationId xmlns:a16="http://schemas.microsoft.com/office/drawing/2014/main" id="{E0D72266-131C-471A-8729-804485B9BCDD}"/>
            </a:ext>
          </a:extLst>
        </xdr:cNvPr>
        <xdr:cNvSpPr txBox="1"/>
      </xdr:nvSpPr>
      <xdr:spPr>
        <a:xfrm>
          <a:off x="8454467" y="10980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6266</xdr:rowOff>
    </xdr:from>
    <xdr:ext cx="469744" cy="259045"/>
    <xdr:sp macro="" textlink="">
      <xdr:nvSpPr>
        <xdr:cNvPr id="154" name="n_2mainValue【体育館・プール】&#10;一人当たり面積">
          <a:extLst>
            <a:ext uri="{FF2B5EF4-FFF2-40B4-BE49-F238E27FC236}">
              <a16:creationId xmlns:a16="http://schemas.microsoft.com/office/drawing/2014/main" id="{DA2D5650-833F-4C8B-8EB9-4AFB98BD157B}"/>
            </a:ext>
          </a:extLst>
        </xdr:cNvPr>
        <xdr:cNvSpPr txBox="1"/>
      </xdr:nvSpPr>
      <xdr:spPr>
        <a:xfrm>
          <a:off x="7673417" y="10980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7180</xdr:rowOff>
    </xdr:from>
    <xdr:ext cx="469744" cy="259045"/>
    <xdr:sp macro="" textlink="">
      <xdr:nvSpPr>
        <xdr:cNvPr id="155" name="n_3mainValue【体育館・プール】&#10;一人当たり面積">
          <a:extLst>
            <a:ext uri="{FF2B5EF4-FFF2-40B4-BE49-F238E27FC236}">
              <a16:creationId xmlns:a16="http://schemas.microsoft.com/office/drawing/2014/main" id="{BDB2EFEE-87EE-49AA-92FA-89701B7BFD5F}"/>
            </a:ext>
          </a:extLst>
        </xdr:cNvPr>
        <xdr:cNvSpPr txBox="1"/>
      </xdr:nvSpPr>
      <xdr:spPr>
        <a:xfrm>
          <a:off x="6866332" y="10981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7637</xdr:rowOff>
    </xdr:from>
    <xdr:ext cx="469744" cy="259045"/>
    <xdr:sp macro="" textlink="">
      <xdr:nvSpPr>
        <xdr:cNvPr id="156" name="n_4mainValue【体育館・プール】&#10;一人当たり面積">
          <a:extLst>
            <a:ext uri="{FF2B5EF4-FFF2-40B4-BE49-F238E27FC236}">
              <a16:creationId xmlns:a16="http://schemas.microsoft.com/office/drawing/2014/main" id="{51E7AFBF-C2F6-4E5F-9BD6-892A1D89A838}"/>
            </a:ext>
          </a:extLst>
        </xdr:cNvPr>
        <xdr:cNvSpPr txBox="1"/>
      </xdr:nvSpPr>
      <xdr:spPr>
        <a:xfrm>
          <a:off x="6068772" y="10982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57" name="正方形/長方形 156">
          <a:extLst>
            <a:ext uri="{FF2B5EF4-FFF2-40B4-BE49-F238E27FC236}">
              <a16:creationId xmlns:a16="http://schemas.microsoft.com/office/drawing/2014/main" id="{D0ABD7E6-D338-47D7-BE7B-0A1106A210D5}"/>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58" name="正方形/長方形 157">
          <a:extLst>
            <a:ext uri="{FF2B5EF4-FFF2-40B4-BE49-F238E27FC236}">
              <a16:creationId xmlns:a16="http://schemas.microsoft.com/office/drawing/2014/main" id="{963D5E9D-AFC9-4770-B07E-CE6D84C25142}"/>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59" name="正方形/長方形 158">
          <a:extLst>
            <a:ext uri="{FF2B5EF4-FFF2-40B4-BE49-F238E27FC236}">
              <a16:creationId xmlns:a16="http://schemas.microsoft.com/office/drawing/2014/main" id="{D7E95D41-D42D-4AD5-841C-EECF858BD964}"/>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0" name="正方形/長方形 159">
          <a:extLst>
            <a:ext uri="{FF2B5EF4-FFF2-40B4-BE49-F238E27FC236}">
              <a16:creationId xmlns:a16="http://schemas.microsoft.com/office/drawing/2014/main" id="{89ADF2D2-CA89-4FA6-ABDC-B0BC04FD8EE7}"/>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1" name="正方形/長方形 160">
          <a:extLst>
            <a:ext uri="{FF2B5EF4-FFF2-40B4-BE49-F238E27FC236}">
              <a16:creationId xmlns:a16="http://schemas.microsoft.com/office/drawing/2014/main" id="{5B1C3EFF-74DE-4D6D-B9DA-58218F13A49E}"/>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2" name="正方形/長方形 161">
          <a:extLst>
            <a:ext uri="{FF2B5EF4-FFF2-40B4-BE49-F238E27FC236}">
              <a16:creationId xmlns:a16="http://schemas.microsoft.com/office/drawing/2014/main" id="{F2BA56F7-CF75-42F9-8D94-AD0F168D10F4}"/>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3" name="正方形/長方形 162">
          <a:extLst>
            <a:ext uri="{FF2B5EF4-FFF2-40B4-BE49-F238E27FC236}">
              <a16:creationId xmlns:a16="http://schemas.microsoft.com/office/drawing/2014/main" id="{4EC0A43B-AF29-4B0C-A1D3-5333F0840ED4}"/>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4" name="正方形/長方形 163">
          <a:extLst>
            <a:ext uri="{FF2B5EF4-FFF2-40B4-BE49-F238E27FC236}">
              <a16:creationId xmlns:a16="http://schemas.microsoft.com/office/drawing/2014/main" id="{70A4461B-CE79-4DA0-8F2B-77CADFD7181A}"/>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65" name="テキスト ボックス 164">
          <a:extLst>
            <a:ext uri="{FF2B5EF4-FFF2-40B4-BE49-F238E27FC236}">
              <a16:creationId xmlns:a16="http://schemas.microsoft.com/office/drawing/2014/main" id="{8782B96A-80A4-4314-8F79-043D4062BF6E}"/>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66" name="直線コネクタ 165">
          <a:extLst>
            <a:ext uri="{FF2B5EF4-FFF2-40B4-BE49-F238E27FC236}">
              <a16:creationId xmlns:a16="http://schemas.microsoft.com/office/drawing/2014/main" id="{956D7027-AAD6-4198-B624-ED498CA8D648}"/>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67" name="テキスト ボックス 166">
          <a:extLst>
            <a:ext uri="{FF2B5EF4-FFF2-40B4-BE49-F238E27FC236}">
              <a16:creationId xmlns:a16="http://schemas.microsoft.com/office/drawing/2014/main" id="{28012BC9-91E4-422C-BDD9-3FF157CDFEAE}"/>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68" name="直線コネクタ 167">
          <a:extLst>
            <a:ext uri="{FF2B5EF4-FFF2-40B4-BE49-F238E27FC236}">
              <a16:creationId xmlns:a16="http://schemas.microsoft.com/office/drawing/2014/main" id="{BA21DC80-826E-4BB8-BF32-C34246D97358}"/>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69" name="テキスト ボックス 168">
          <a:extLst>
            <a:ext uri="{FF2B5EF4-FFF2-40B4-BE49-F238E27FC236}">
              <a16:creationId xmlns:a16="http://schemas.microsoft.com/office/drawing/2014/main" id="{94A8C494-209F-4088-B76C-D5D9CE5CA43C}"/>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0" name="直線コネクタ 169">
          <a:extLst>
            <a:ext uri="{FF2B5EF4-FFF2-40B4-BE49-F238E27FC236}">
              <a16:creationId xmlns:a16="http://schemas.microsoft.com/office/drawing/2014/main" id="{F8C9B00B-A43A-4EF2-AA4D-596DF22451D9}"/>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1" name="テキスト ボックス 170">
          <a:extLst>
            <a:ext uri="{FF2B5EF4-FFF2-40B4-BE49-F238E27FC236}">
              <a16:creationId xmlns:a16="http://schemas.microsoft.com/office/drawing/2014/main" id="{954C20BF-5E2A-4ED6-90BF-DA7F48703104}"/>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2" name="直線コネクタ 171">
          <a:extLst>
            <a:ext uri="{FF2B5EF4-FFF2-40B4-BE49-F238E27FC236}">
              <a16:creationId xmlns:a16="http://schemas.microsoft.com/office/drawing/2014/main" id="{D168BE2F-023C-4057-9B5E-5B189AC6C7E7}"/>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73" name="テキスト ボックス 172">
          <a:extLst>
            <a:ext uri="{FF2B5EF4-FFF2-40B4-BE49-F238E27FC236}">
              <a16:creationId xmlns:a16="http://schemas.microsoft.com/office/drawing/2014/main" id="{6FEC6315-671F-4BB2-A2F7-CF7E2AE4E9ED}"/>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74" name="直線コネクタ 173">
          <a:extLst>
            <a:ext uri="{FF2B5EF4-FFF2-40B4-BE49-F238E27FC236}">
              <a16:creationId xmlns:a16="http://schemas.microsoft.com/office/drawing/2014/main" id="{F77C0F14-68A4-490F-ACB8-504727B17FAD}"/>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75" name="テキスト ボックス 174">
          <a:extLst>
            <a:ext uri="{FF2B5EF4-FFF2-40B4-BE49-F238E27FC236}">
              <a16:creationId xmlns:a16="http://schemas.microsoft.com/office/drawing/2014/main" id="{D0730008-753D-4C4E-9005-8EDD15628B22}"/>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76" name="直線コネクタ 175">
          <a:extLst>
            <a:ext uri="{FF2B5EF4-FFF2-40B4-BE49-F238E27FC236}">
              <a16:creationId xmlns:a16="http://schemas.microsoft.com/office/drawing/2014/main" id="{D7415A1B-8ACC-4227-B4DC-1378AC9C9E92}"/>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77" name="テキスト ボックス 176">
          <a:extLst>
            <a:ext uri="{FF2B5EF4-FFF2-40B4-BE49-F238E27FC236}">
              <a16:creationId xmlns:a16="http://schemas.microsoft.com/office/drawing/2014/main" id="{116B0055-F9FB-4344-A1CD-BF4110831A40}"/>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78" name="直線コネクタ 177">
          <a:extLst>
            <a:ext uri="{FF2B5EF4-FFF2-40B4-BE49-F238E27FC236}">
              <a16:creationId xmlns:a16="http://schemas.microsoft.com/office/drawing/2014/main" id="{8C0118F6-72DC-45AE-B6A0-5DA23DD44EE2}"/>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79" name="テキスト ボックス 178">
          <a:extLst>
            <a:ext uri="{FF2B5EF4-FFF2-40B4-BE49-F238E27FC236}">
              <a16:creationId xmlns:a16="http://schemas.microsoft.com/office/drawing/2014/main" id="{5660DC6A-FF37-4393-A4A1-A2A4A2E3E38F}"/>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0" name="【福祉施設】&#10;有形固定資産減価償却率グラフ枠">
          <a:extLst>
            <a:ext uri="{FF2B5EF4-FFF2-40B4-BE49-F238E27FC236}">
              <a16:creationId xmlns:a16="http://schemas.microsoft.com/office/drawing/2014/main" id="{E4C214F1-063A-44B8-AC2D-9CDEDC4948B9}"/>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116205</xdr:rowOff>
    </xdr:from>
    <xdr:to>
      <xdr:col>24</xdr:col>
      <xdr:colOff>62865</xdr:colOff>
      <xdr:row>86</xdr:row>
      <xdr:rowOff>114300</xdr:rowOff>
    </xdr:to>
    <xdr:cxnSp macro="">
      <xdr:nvCxnSpPr>
        <xdr:cNvPr id="181" name="直線コネクタ 180">
          <a:extLst>
            <a:ext uri="{FF2B5EF4-FFF2-40B4-BE49-F238E27FC236}">
              <a16:creationId xmlns:a16="http://schemas.microsoft.com/office/drawing/2014/main" id="{B132D643-7ECF-4E6A-A3FA-B6F47B14A786}"/>
            </a:ext>
          </a:extLst>
        </xdr:cNvPr>
        <xdr:cNvCxnSpPr/>
      </xdr:nvCxnSpPr>
      <xdr:spPr>
        <a:xfrm flipV="1">
          <a:off x="4173855" y="13317855"/>
          <a:ext cx="0" cy="1541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82" name="【福祉施設】&#10;有形固定資産減価償却率最小値テキスト">
          <a:extLst>
            <a:ext uri="{FF2B5EF4-FFF2-40B4-BE49-F238E27FC236}">
              <a16:creationId xmlns:a16="http://schemas.microsoft.com/office/drawing/2014/main" id="{F85C5635-8997-4F51-9638-46AF44B992B5}"/>
            </a:ext>
          </a:extLst>
        </xdr:cNvPr>
        <xdr:cNvSpPr txBox="1"/>
      </xdr:nvSpPr>
      <xdr:spPr>
        <a:xfrm>
          <a:off x="421259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83" name="直線コネクタ 182">
          <a:extLst>
            <a:ext uri="{FF2B5EF4-FFF2-40B4-BE49-F238E27FC236}">
              <a16:creationId xmlns:a16="http://schemas.microsoft.com/office/drawing/2014/main" id="{9CF7F8D6-26CD-4E2C-854E-F2F8C28994D4}"/>
            </a:ext>
          </a:extLst>
        </xdr:cNvPr>
        <xdr:cNvCxnSpPr/>
      </xdr:nvCxnSpPr>
      <xdr:spPr>
        <a:xfrm>
          <a:off x="411226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62882</xdr:rowOff>
    </xdr:from>
    <xdr:ext cx="405111" cy="259045"/>
    <xdr:sp macro="" textlink="">
      <xdr:nvSpPr>
        <xdr:cNvPr id="184" name="【福祉施設】&#10;有形固定資産減価償却率最大値テキスト">
          <a:extLst>
            <a:ext uri="{FF2B5EF4-FFF2-40B4-BE49-F238E27FC236}">
              <a16:creationId xmlns:a16="http://schemas.microsoft.com/office/drawing/2014/main" id="{59F2ABD1-F98F-4345-878B-B664358927D5}"/>
            </a:ext>
          </a:extLst>
        </xdr:cNvPr>
        <xdr:cNvSpPr txBox="1"/>
      </xdr:nvSpPr>
      <xdr:spPr>
        <a:xfrm>
          <a:off x="4212590" y="13089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116205</xdr:rowOff>
    </xdr:from>
    <xdr:to>
      <xdr:col>24</xdr:col>
      <xdr:colOff>152400</xdr:colOff>
      <xdr:row>77</xdr:row>
      <xdr:rowOff>116205</xdr:rowOff>
    </xdr:to>
    <xdr:cxnSp macro="">
      <xdr:nvCxnSpPr>
        <xdr:cNvPr id="185" name="直線コネクタ 184">
          <a:extLst>
            <a:ext uri="{FF2B5EF4-FFF2-40B4-BE49-F238E27FC236}">
              <a16:creationId xmlns:a16="http://schemas.microsoft.com/office/drawing/2014/main" id="{77A0B4D2-7186-4042-813C-A587EB3A59C8}"/>
            </a:ext>
          </a:extLst>
        </xdr:cNvPr>
        <xdr:cNvCxnSpPr/>
      </xdr:nvCxnSpPr>
      <xdr:spPr>
        <a:xfrm>
          <a:off x="4112260" y="133178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121938</xdr:rowOff>
    </xdr:from>
    <xdr:ext cx="405111" cy="259045"/>
    <xdr:sp macro="" textlink="">
      <xdr:nvSpPr>
        <xdr:cNvPr id="186" name="【福祉施設】&#10;有形固定資産減価償却率平均値テキスト">
          <a:extLst>
            <a:ext uri="{FF2B5EF4-FFF2-40B4-BE49-F238E27FC236}">
              <a16:creationId xmlns:a16="http://schemas.microsoft.com/office/drawing/2014/main" id="{0D4A8D7A-D488-46AC-AE1B-46562B209D3A}"/>
            </a:ext>
          </a:extLst>
        </xdr:cNvPr>
        <xdr:cNvSpPr txBox="1"/>
      </xdr:nvSpPr>
      <xdr:spPr>
        <a:xfrm>
          <a:off x="4212590" y="140112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143511</xdr:rowOff>
    </xdr:from>
    <xdr:to>
      <xdr:col>24</xdr:col>
      <xdr:colOff>114300</xdr:colOff>
      <xdr:row>82</xdr:row>
      <xdr:rowOff>73661</xdr:rowOff>
    </xdr:to>
    <xdr:sp macro="" textlink="">
      <xdr:nvSpPr>
        <xdr:cNvPr id="187" name="フローチャート: 判断 186">
          <a:extLst>
            <a:ext uri="{FF2B5EF4-FFF2-40B4-BE49-F238E27FC236}">
              <a16:creationId xmlns:a16="http://schemas.microsoft.com/office/drawing/2014/main" id="{52397886-A0BD-468D-8770-A323F9E1BC7A}"/>
            </a:ext>
          </a:extLst>
        </xdr:cNvPr>
        <xdr:cNvSpPr/>
      </xdr:nvSpPr>
      <xdr:spPr>
        <a:xfrm>
          <a:off x="4131310" y="1402905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122555</xdr:rowOff>
    </xdr:from>
    <xdr:to>
      <xdr:col>20</xdr:col>
      <xdr:colOff>38100</xdr:colOff>
      <xdr:row>82</xdr:row>
      <xdr:rowOff>52705</xdr:rowOff>
    </xdr:to>
    <xdr:sp macro="" textlink="">
      <xdr:nvSpPr>
        <xdr:cNvPr id="188" name="フローチャート: 判断 187">
          <a:extLst>
            <a:ext uri="{FF2B5EF4-FFF2-40B4-BE49-F238E27FC236}">
              <a16:creationId xmlns:a16="http://schemas.microsoft.com/office/drawing/2014/main" id="{30D8BEDE-961F-4BF3-9EE9-7D1472D380E3}"/>
            </a:ext>
          </a:extLst>
        </xdr:cNvPr>
        <xdr:cNvSpPr/>
      </xdr:nvSpPr>
      <xdr:spPr>
        <a:xfrm>
          <a:off x="3388360" y="1401191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103505</xdr:rowOff>
    </xdr:from>
    <xdr:to>
      <xdr:col>15</xdr:col>
      <xdr:colOff>101600</xdr:colOff>
      <xdr:row>82</xdr:row>
      <xdr:rowOff>33655</xdr:rowOff>
    </xdr:to>
    <xdr:sp macro="" textlink="">
      <xdr:nvSpPr>
        <xdr:cNvPr id="189" name="フローチャート: 判断 188">
          <a:extLst>
            <a:ext uri="{FF2B5EF4-FFF2-40B4-BE49-F238E27FC236}">
              <a16:creationId xmlns:a16="http://schemas.microsoft.com/office/drawing/2014/main" id="{EFB2D267-B295-44F1-A11E-801BA99992D3}"/>
            </a:ext>
          </a:extLst>
        </xdr:cNvPr>
        <xdr:cNvSpPr/>
      </xdr:nvSpPr>
      <xdr:spPr>
        <a:xfrm>
          <a:off x="2571750" y="1398905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103505</xdr:rowOff>
    </xdr:from>
    <xdr:to>
      <xdr:col>10</xdr:col>
      <xdr:colOff>165100</xdr:colOff>
      <xdr:row>82</xdr:row>
      <xdr:rowOff>33655</xdr:rowOff>
    </xdr:to>
    <xdr:sp macro="" textlink="">
      <xdr:nvSpPr>
        <xdr:cNvPr id="190" name="フローチャート: 判断 189">
          <a:extLst>
            <a:ext uri="{FF2B5EF4-FFF2-40B4-BE49-F238E27FC236}">
              <a16:creationId xmlns:a16="http://schemas.microsoft.com/office/drawing/2014/main" id="{E37457F1-593A-4F0F-AA40-C103401599C8}"/>
            </a:ext>
          </a:extLst>
        </xdr:cNvPr>
        <xdr:cNvSpPr/>
      </xdr:nvSpPr>
      <xdr:spPr>
        <a:xfrm>
          <a:off x="1774190" y="13989050"/>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50164</xdr:rowOff>
    </xdr:from>
    <xdr:to>
      <xdr:col>6</xdr:col>
      <xdr:colOff>38100</xdr:colOff>
      <xdr:row>81</xdr:row>
      <xdr:rowOff>151764</xdr:rowOff>
    </xdr:to>
    <xdr:sp macro="" textlink="">
      <xdr:nvSpPr>
        <xdr:cNvPr id="191" name="フローチャート: 判断 190">
          <a:extLst>
            <a:ext uri="{FF2B5EF4-FFF2-40B4-BE49-F238E27FC236}">
              <a16:creationId xmlns:a16="http://schemas.microsoft.com/office/drawing/2014/main" id="{DC5A65FD-38D5-4B95-A514-A9B41C1A1522}"/>
            </a:ext>
          </a:extLst>
        </xdr:cNvPr>
        <xdr:cNvSpPr/>
      </xdr:nvSpPr>
      <xdr:spPr>
        <a:xfrm>
          <a:off x="988060" y="1394142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2" name="テキスト ボックス 191">
          <a:extLst>
            <a:ext uri="{FF2B5EF4-FFF2-40B4-BE49-F238E27FC236}">
              <a16:creationId xmlns:a16="http://schemas.microsoft.com/office/drawing/2014/main" id="{7186B467-0324-4E42-B8F4-C99A097B303F}"/>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3" name="テキスト ボックス 192">
          <a:extLst>
            <a:ext uri="{FF2B5EF4-FFF2-40B4-BE49-F238E27FC236}">
              <a16:creationId xmlns:a16="http://schemas.microsoft.com/office/drawing/2014/main" id="{945C4E1B-CEC1-466B-9079-294C075939C1}"/>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94" name="テキスト ボックス 193">
          <a:extLst>
            <a:ext uri="{FF2B5EF4-FFF2-40B4-BE49-F238E27FC236}">
              <a16:creationId xmlns:a16="http://schemas.microsoft.com/office/drawing/2014/main" id="{3A2CB647-14F1-444C-9C81-23562CF9F0F1}"/>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95" name="テキスト ボックス 194">
          <a:extLst>
            <a:ext uri="{FF2B5EF4-FFF2-40B4-BE49-F238E27FC236}">
              <a16:creationId xmlns:a16="http://schemas.microsoft.com/office/drawing/2014/main" id="{167C52D9-D6B3-4CF7-BE93-4E9B31F89748}"/>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196" name="テキスト ボックス 195">
          <a:extLst>
            <a:ext uri="{FF2B5EF4-FFF2-40B4-BE49-F238E27FC236}">
              <a16:creationId xmlns:a16="http://schemas.microsoft.com/office/drawing/2014/main" id="{C94C84EB-E1D6-4450-94B4-ACEE0D7D8BD1}"/>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48261</xdr:rowOff>
    </xdr:from>
    <xdr:to>
      <xdr:col>20</xdr:col>
      <xdr:colOff>38100</xdr:colOff>
      <xdr:row>82</xdr:row>
      <xdr:rowOff>149861</xdr:rowOff>
    </xdr:to>
    <xdr:sp macro="" textlink="">
      <xdr:nvSpPr>
        <xdr:cNvPr id="197" name="楕円 196">
          <a:extLst>
            <a:ext uri="{FF2B5EF4-FFF2-40B4-BE49-F238E27FC236}">
              <a16:creationId xmlns:a16="http://schemas.microsoft.com/office/drawing/2014/main" id="{0F503C21-DF6A-40EB-9518-63E18FBE4744}"/>
            </a:ext>
          </a:extLst>
        </xdr:cNvPr>
        <xdr:cNvSpPr/>
      </xdr:nvSpPr>
      <xdr:spPr>
        <a:xfrm>
          <a:off x="3388360" y="14109066"/>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107314</xdr:rowOff>
    </xdr:from>
    <xdr:to>
      <xdr:col>15</xdr:col>
      <xdr:colOff>101600</xdr:colOff>
      <xdr:row>82</xdr:row>
      <xdr:rowOff>37464</xdr:rowOff>
    </xdr:to>
    <xdr:sp macro="" textlink="">
      <xdr:nvSpPr>
        <xdr:cNvPr id="198" name="楕円 197">
          <a:extLst>
            <a:ext uri="{FF2B5EF4-FFF2-40B4-BE49-F238E27FC236}">
              <a16:creationId xmlns:a16="http://schemas.microsoft.com/office/drawing/2014/main" id="{BDC8663A-E3F1-4056-A4AD-74A7B5980633}"/>
            </a:ext>
          </a:extLst>
        </xdr:cNvPr>
        <xdr:cNvSpPr/>
      </xdr:nvSpPr>
      <xdr:spPr>
        <a:xfrm>
          <a:off x="2571750" y="1399285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158114</xdr:rowOff>
    </xdr:from>
    <xdr:to>
      <xdr:col>19</xdr:col>
      <xdr:colOff>177800</xdr:colOff>
      <xdr:row>82</xdr:row>
      <xdr:rowOff>99061</xdr:rowOff>
    </xdr:to>
    <xdr:cxnSp macro="">
      <xdr:nvCxnSpPr>
        <xdr:cNvPr id="199" name="直線コネクタ 198">
          <a:extLst>
            <a:ext uri="{FF2B5EF4-FFF2-40B4-BE49-F238E27FC236}">
              <a16:creationId xmlns:a16="http://schemas.microsoft.com/office/drawing/2014/main" id="{3D1FCF84-73F4-4854-B4E5-9FF138F7D4E8}"/>
            </a:ext>
          </a:extLst>
        </xdr:cNvPr>
        <xdr:cNvCxnSpPr/>
      </xdr:nvCxnSpPr>
      <xdr:spPr>
        <a:xfrm>
          <a:off x="2626360" y="14047469"/>
          <a:ext cx="805180" cy="106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67311</xdr:rowOff>
    </xdr:from>
    <xdr:to>
      <xdr:col>10</xdr:col>
      <xdr:colOff>165100</xdr:colOff>
      <xdr:row>81</xdr:row>
      <xdr:rowOff>168911</xdr:rowOff>
    </xdr:to>
    <xdr:sp macro="" textlink="">
      <xdr:nvSpPr>
        <xdr:cNvPr id="200" name="楕円 199">
          <a:extLst>
            <a:ext uri="{FF2B5EF4-FFF2-40B4-BE49-F238E27FC236}">
              <a16:creationId xmlns:a16="http://schemas.microsoft.com/office/drawing/2014/main" id="{697F8FE0-A749-4403-85F7-A3473D4C2919}"/>
            </a:ext>
          </a:extLst>
        </xdr:cNvPr>
        <xdr:cNvSpPr/>
      </xdr:nvSpPr>
      <xdr:spPr>
        <a:xfrm>
          <a:off x="1774190" y="13952856"/>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118111</xdr:rowOff>
    </xdr:from>
    <xdr:to>
      <xdr:col>15</xdr:col>
      <xdr:colOff>50800</xdr:colOff>
      <xdr:row>81</xdr:row>
      <xdr:rowOff>158114</xdr:rowOff>
    </xdr:to>
    <xdr:cxnSp macro="">
      <xdr:nvCxnSpPr>
        <xdr:cNvPr id="201" name="直線コネクタ 200">
          <a:extLst>
            <a:ext uri="{FF2B5EF4-FFF2-40B4-BE49-F238E27FC236}">
              <a16:creationId xmlns:a16="http://schemas.microsoft.com/office/drawing/2014/main" id="{A1C6A808-EC48-4277-817E-1E889215B6A4}"/>
            </a:ext>
          </a:extLst>
        </xdr:cNvPr>
        <xdr:cNvCxnSpPr/>
      </xdr:nvCxnSpPr>
      <xdr:spPr>
        <a:xfrm>
          <a:off x="1828800" y="14007466"/>
          <a:ext cx="79756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69214</xdr:rowOff>
    </xdr:from>
    <xdr:to>
      <xdr:col>6</xdr:col>
      <xdr:colOff>38100</xdr:colOff>
      <xdr:row>81</xdr:row>
      <xdr:rowOff>170814</xdr:rowOff>
    </xdr:to>
    <xdr:sp macro="" textlink="">
      <xdr:nvSpPr>
        <xdr:cNvPr id="202" name="楕円 201">
          <a:extLst>
            <a:ext uri="{FF2B5EF4-FFF2-40B4-BE49-F238E27FC236}">
              <a16:creationId xmlns:a16="http://schemas.microsoft.com/office/drawing/2014/main" id="{569F415E-617D-410F-A2F6-3F949D4D2D3E}"/>
            </a:ext>
          </a:extLst>
        </xdr:cNvPr>
        <xdr:cNvSpPr/>
      </xdr:nvSpPr>
      <xdr:spPr>
        <a:xfrm>
          <a:off x="988060" y="13954759"/>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118111</xdr:rowOff>
    </xdr:from>
    <xdr:to>
      <xdr:col>10</xdr:col>
      <xdr:colOff>114300</xdr:colOff>
      <xdr:row>81</xdr:row>
      <xdr:rowOff>120014</xdr:rowOff>
    </xdr:to>
    <xdr:cxnSp macro="">
      <xdr:nvCxnSpPr>
        <xdr:cNvPr id="203" name="直線コネクタ 202">
          <a:extLst>
            <a:ext uri="{FF2B5EF4-FFF2-40B4-BE49-F238E27FC236}">
              <a16:creationId xmlns:a16="http://schemas.microsoft.com/office/drawing/2014/main" id="{2F089FBE-693C-4A13-84D5-733C08E7DC5D}"/>
            </a:ext>
          </a:extLst>
        </xdr:cNvPr>
        <xdr:cNvCxnSpPr/>
      </xdr:nvCxnSpPr>
      <xdr:spPr>
        <a:xfrm flipV="1">
          <a:off x="1031240" y="14007466"/>
          <a:ext cx="79756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69232</xdr:rowOff>
    </xdr:from>
    <xdr:ext cx="405111" cy="259045"/>
    <xdr:sp macro="" textlink="">
      <xdr:nvSpPr>
        <xdr:cNvPr id="204" name="n_1aveValue【福祉施設】&#10;有形固定資産減価償却率">
          <a:extLst>
            <a:ext uri="{FF2B5EF4-FFF2-40B4-BE49-F238E27FC236}">
              <a16:creationId xmlns:a16="http://schemas.microsoft.com/office/drawing/2014/main" id="{32229D78-8A23-48AF-AEFF-260911C31CD9}"/>
            </a:ext>
          </a:extLst>
        </xdr:cNvPr>
        <xdr:cNvSpPr txBox="1"/>
      </xdr:nvSpPr>
      <xdr:spPr>
        <a:xfrm>
          <a:off x="3239144" y="1378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50182</xdr:rowOff>
    </xdr:from>
    <xdr:ext cx="405111" cy="259045"/>
    <xdr:sp macro="" textlink="">
      <xdr:nvSpPr>
        <xdr:cNvPr id="205" name="n_2aveValue【福祉施設】&#10;有形固定資産減価償却率">
          <a:extLst>
            <a:ext uri="{FF2B5EF4-FFF2-40B4-BE49-F238E27FC236}">
              <a16:creationId xmlns:a16="http://schemas.microsoft.com/office/drawing/2014/main" id="{AFB23F74-5A05-4F03-B4D2-40B9A7F8D55E}"/>
            </a:ext>
          </a:extLst>
        </xdr:cNvPr>
        <xdr:cNvSpPr txBox="1"/>
      </xdr:nvSpPr>
      <xdr:spPr>
        <a:xfrm>
          <a:off x="2439044" y="1376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24782</xdr:rowOff>
    </xdr:from>
    <xdr:ext cx="405111" cy="259045"/>
    <xdr:sp macro="" textlink="">
      <xdr:nvSpPr>
        <xdr:cNvPr id="206" name="n_3aveValue【福祉施設】&#10;有形固定資産減価償却率">
          <a:extLst>
            <a:ext uri="{FF2B5EF4-FFF2-40B4-BE49-F238E27FC236}">
              <a16:creationId xmlns:a16="http://schemas.microsoft.com/office/drawing/2014/main" id="{96E5EDCD-20F6-4B30-8A76-4BC9F6C95F4D}"/>
            </a:ext>
          </a:extLst>
        </xdr:cNvPr>
        <xdr:cNvSpPr txBox="1"/>
      </xdr:nvSpPr>
      <xdr:spPr>
        <a:xfrm>
          <a:off x="1641484" y="14079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168291</xdr:rowOff>
    </xdr:from>
    <xdr:ext cx="405111" cy="259045"/>
    <xdr:sp macro="" textlink="">
      <xdr:nvSpPr>
        <xdr:cNvPr id="207" name="n_4aveValue【福祉施設】&#10;有形固定資産減価償却率">
          <a:extLst>
            <a:ext uri="{FF2B5EF4-FFF2-40B4-BE49-F238E27FC236}">
              <a16:creationId xmlns:a16="http://schemas.microsoft.com/office/drawing/2014/main" id="{9274E791-780A-4FE5-AC1D-EE464AA29EBA}"/>
            </a:ext>
          </a:extLst>
        </xdr:cNvPr>
        <xdr:cNvSpPr txBox="1"/>
      </xdr:nvSpPr>
      <xdr:spPr>
        <a:xfrm>
          <a:off x="855354" y="13716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140988</xdr:rowOff>
    </xdr:from>
    <xdr:ext cx="405111" cy="259045"/>
    <xdr:sp macro="" textlink="">
      <xdr:nvSpPr>
        <xdr:cNvPr id="208" name="n_1mainValue【福祉施設】&#10;有形固定資産減価償却率">
          <a:extLst>
            <a:ext uri="{FF2B5EF4-FFF2-40B4-BE49-F238E27FC236}">
              <a16:creationId xmlns:a16="http://schemas.microsoft.com/office/drawing/2014/main" id="{AABAD197-25FA-4A4C-99ED-B7DF35213F0D}"/>
            </a:ext>
          </a:extLst>
        </xdr:cNvPr>
        <xdr:cNvSpPr txBox="1"/>
      </xdr:nvSpPr>
      <xdr:spPr>
        <a:xfrm>
          <a:off x="3239144" y="14197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28591</xdr:rowOff>
    </xdr:from>
    <xdr:ext cx="405111" cy="259045"/>
    <xdr:sp macro="" textlink="">
      <xdr:nvSpPr>
        <xdr:cNvPr id="209" name="n_2mainValue【福祉施設】&#10;有形固定資産減価償却率">
          <a:extLst>
            <a:ext uri="{FF2B5EF4-FFF2-40B4-BE49-F238E27FC236}">
              <a16:creationId xmlns:a16="http://schemas.microsoft.com/office/drawing/2014/main" id="{40347967-AFE4-47BE-AFE3-E9613ECA0109}"/>
            </a:ext>
          </a:extLst>
        </xdr:cNvPr>
        <xdr:cNvSpPr txBox="1"/>
      </xdr:nvSpPr>
      <xdr:spPr>
        <a:xfrm>
          <a:off x="2439044" y="140855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13988</xdr:rowOff>
    </xdr:from>
    <xdr:ext cx="405111" cy="259045"/>
    <xdr:sp macro="" textlink="">
      <xdr:nvSpPr>
        <xdr:cNvPr id="210" name="n_3mainValue【福祉施設】&#10;有形固定資産減価償却率">
          <a:extLst>
            <a:ext uri="{FF2B5EF4-FFF2-40B4-BE49-F238E27FC236}">
              <a16:creationId xmlns:a16="http://schemas.microsoft.com/office/drawing/2014/main" id="{52FC71E1-C0DE-414E-924E-46A1C7E9AC54}"/>
            </a:ext>
          </a:extLst>
        </xdr:cNvPr>
        <xdr:cNvSpPr txBox="1"/>
      </xdr:nvSpPr>
      <xdr:spPr>
        <a:xfrm>
          <a:off x="1641484" y="13733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161941</xdr:rowOff>
    </xdr:from>
    <xdr:ext cx="405111" cy="259045"/>
    <xdr:sp macro="" textlink="">
      <xdr:nvSpPr>
        <xdr:cNvPr id="211" name="n_4mainValue【福祉施設】&#10;有形固定資産減価償却率">
          <a:extLst>
            <a:ext uri="{FF2B5EF4-FFF2-40B4-BE49-F238E27FC236}">
              <a16:creationId xmlns:a16="http://schemas.microsoft.com/office/drawing/2014/main" id="{F70CF2BF-A1E2-4970-A38E-0F7D52C8AEEC}"/>
            </a:ext>
          </a:extLst>
        </xdr:cNvPr>
        <xdr:cNvSpPr txBox="1"/>
      </xdr:nvSpPr>
      <xdr:spPr>
        <a:xfrm>
          <a:off x="855354" y="14051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12" name="正方形/長方形 211">
          <a:extLst>
            <a:ext uri="{FF2B5EF4-FFF2-40B4-BE49-F238E27FC236}">
              <a16:creationId xmlns:a16="http://schemas.microsoft.com/office/drawing/2014/main" id="{2DE66C94-E4DF-4F60-9580-E3743105C37F}"/>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13" name="正方形/長方形 212">
          <a:extLst>
            <a:ext uri="{FF2B5EF4-FFF2-40B4-BE49-F238E27FC236}">
              <a16:creationId xmlns:a16="http://schemas.microsoft.com/office/drawing/2014/main" id="{DC6EADA8-A95E-41D6-9426-FA6C97717C18}"/>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14" name="正方形/長方形 213">
          <a:extLst>
            <a:ext uri="{FF2B5EF4-FFF2-40B4-BE49-F238E27FC236}">
              <a16:creationId xmlns:a16="http://schemas.microsoft.com/office/drawing/2014/main" id="{F362E47C-E7AA-4366-803F-C66FBDC3E0FE}"/>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15" name="正方形/長方形 214">
          <a:extLst>
            <a:ext uri="{FF2B5EF4-FFF2-40B4-BE49-F238E27FC236}">
              <a16:creationId xmlns:a16="http://schemas.microsoft.com/office/drawing/2014/main" id="{B965D3FB-D174-4268-8184-2FA0EA0583A4}"/>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16" name="正方形/長方形 215">
          <a:extLst>
            <a:ext uri="{FF2B5EF4-FFF2-40B4-BE49-F238E27FC236}">
              <a16:creationId xmlns:a16="http://schemas.microsoft.com/office/drawing/2014/main" id="{7F7E73D1-3BD3-4ACA-B2DA-C48213895012}"/>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17" name="正方形/長方形 216">
          <a:extLst>
            <a:ext uri="{FF2B5EF4-FFF2-40B4-BE49-F238E27FC236}">
              <a16:creationId xmlns:a16="http://schemas.microsoft.com/office/drawing/2014/main" id="{D9CD0675-46B5-44EE-806A-9433F59E5FB7}"/>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18" name="正方形/長方形 217">
          <a:extLst>
            <a:ext uri="{FF2B5EF4-FFF2-40B4-BE49-F238E27FC236}">
              <a16:creationId xmlns:a16="http://schemas.microsoft.com/office/drawing/2014/main" id="{E2610E40-BFE7-43F7-A19F-F9F3D0B4016E}"/>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19" name="正方形/長方形 218">
          <a:extLst>
            <a:ext uri="{FF2B5EF4-FFF2-40B4-BE49-F238E27FC236}">
              <a16:creationId xmlns:a16="http://schemas.microsoft.com/office/drawing/2014/main" id="{5C255AF6-2A92-4107-A79B-F0C18324BD5A}"/>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0" name="テキスト ボックス 219">
          <a:extLst>
            <a:ext uri="{FF2B5EF4-FFF2-40B4-BE49-F238E27FC236}">
              <a16:creationId xmlns:a16="http://schemas.microsoft.com/office/drawing/2014/main" id="{08D70D75-30FA-4956-AF17-8583132F6572}"/>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21" name="直線コネクタ 220">
          <a:extLst>
            <a:ext uri="{FF2B5EF4-FFF2-40B4-BE49-F238E27FC236}">
              <a16:creationId xmlns:a16="http://schemas.microsoft.com/office/drawing/2014/main" id="{8BBF7E80-B4CA-48BE-BB02-A78D8CA109E2}"/>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22" name="直線コネクタ 221">
          <a:extLst>
            <a:ext uri="{FF2B5EF4-FFF2-40B4-BE49-F238E27FC236}">
              <a16:creationId xmlns:a16="http://schemas.microsoft.com/office/drawing/2014/main" id="{99FD9703-A087-4D2B-B0F7-74100CE83434}"/>
            </a:ext>
          </a:extLst>
        </xdr:cNvPr>
        <xdr:cNvCxnSpPr/>
      </xdr:nvCxnSpPr>
      <xdr:spPr>
        <a:xfrm>
          <a:off x="5960110" y="1485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23" name="テキスト ボックス 222">
          <a:extLst>
            <a:ext uri="{FF2B5EF4-FFF2-40B4-BE49-F238E27FC236}">
              <a16:creationId xmlns:a16="http://schemas.microsoft.com/office/drawing/2014/main" id="{1F519DBB-68F0-4693-A5D9-E9C776BE1328}"/>
            </a:ext>
          </a:extLst>
        </xdr:cNvPr>
        <xdr:cNvSpPr txBox="1"/>
      </xdr:nvSpPr>
      <xdr:spPr>
        <a:xfrm>
          <a:off x="552722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24" name="直線コネクタ 223">
          <a:extLst>
            <a:ext uri="{FF2B5EF4-FFF2-40B4-BE49-F238E27FC236}">
              <a16:creationId xmlns:a16="http://schemas.microsoft.com/office/drawing/2014/main" id="{5C0A9BDA-BE16-4A33-ABD1-AE46A4DC6C08}"/>
            </a:ext>
          </a:extLst>
        </xdr:cNvPr>
        <xdr:cNvCxnSpPr/>
      </xdr:nvCxnSpPr>
      <xdr:spPr>
        <a:xfrm>
          <a:off x="5960110" y="1447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25" name="テキスト ボックス 224">
          <a:extLst>
            <a:ext uri="{FF2B5EF4-FFF2-40B4-BE49-F238E27FC236}">
              <a16:creationId xmlns:a16="http://schemas.microsoft.com/office/drawing/2014/main" id="{4D2DA017-7D9D-4E4F-BDDE-CAAE81C70A01}"/>
            </a:ext>
          </a:extLst>
        </xdr:cNvPr>
        <xdr:cNvSpPr txBox="1"/>
      </xdr:nvSpPr>
      <xdr:spPr>
        <a:xfrm>
          <a:off x="5527221"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26" name="直線コネクタ 225">
          <a:extLst>
            <a:ext uri="{FF2B5EF4-FFF2-40B4-BE49-F238E27FC236}">
              <a16:creationId xmlns:a16="http://schemas.microsoft.com/office/drawing/2014/main" id="{9EA25818-FD2E-492D-86ED-98526C2421A6}"/>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27" name="テキスト ボックス 226">
          <a:extLst>
            <a:ext uri="{FF2B5EF4-FFF2-40B4-BE49-F238E27FC236}">
              <a16:creationId xmlns:a16="http://schemas.microsoft.com/office/drawing/2014/main" id="{7BC16917-61CE-4504-8B3F-548958350B65}"/>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28" name="直線コネクタ 227">
          <a:extLst>
            <a:ext uri="{FF2B5EF4-FFF2-40B4-BE49-F238E27FC236}">
              <a16:creationId xmlns:a16="http://schemas.microsoft.com/office/drawing/2014/main" id="{5F401B56-E855-441D-AAD6-9BA0443D9059}"/>
            </a:ext>
          </a:extLst>
        </xdr:cNvPr>
        <xdr:cNvCxnSpPr/>
      </xdr:nvCxnSpPr>
      <xdr:spPr>
        <a:xfrm>
          <a:off x="5960110" y="1371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29" name="テキスト ボックス 228">
          <a:extLst>
            <a:ext uri="{FF2B5EF4-FFF2-40B4-BE49-F238E27FC236}">
              <a16:creationId xmlns:a16="http://schemas.microsoft.com/office/drawing/2014/main" id="{0C1B219B-BC53-456C-8BEC-4AB24393DFC9}"/>
            </a:ext>
          </a:extLst>
        </xdr:cNvPr>
        <xdr:cNvSpPr txBox="1"/>
      </xdr:nvSpPr>
      <xdr:spPr>
        <a:xfrm>
          <a:off x="5527221"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30" name="直線コネクタ 229">
          <a:extLst>
            <a:ext uri="{FF2B5EF4-FFF2-40B4-BE49-F238E27FC236}">
              <a16:creationId xmlns:a16="http://schemas.microsoft.com/office/drawing/2014/main" id="{8E57EBF9-489F-4249-B76B-D27407592E29}"/>
            </a:ext>
          </a:extLst>
        </xdr:cNvPr>
        <xdr:cNvCxnSpPr/>
      </xdr:nvCxnSpPr>
      <xdr:spPr>
        <a:xfrm>
          <a:off x="5960110" y="1333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31" name="テキスト ボックス 230">
          <a:extLst>
            <a:ext uri="{FF2B5EF4-FFF2-40B4-BE49-F238E27FC236}">
              <a16:creationId xmlns:a16="http://schemas.microsoft.com/office/drawing/2014/main" id="{0ED9A9F8-CEB6-47B2-BC33-EA724224645B}"/>
            </a:ext>
          </a:extLst>
        </xdr:cNvPr>
        <xdr:cNvSpPr txBox="1"/>
      </xdr:nvSpPr>
      <xdr:spPr>
        <a:xfrm>
          <a:off x="5527221"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2" name="直線コネクタ 231">
          <a:extLst>
            <a:ext uri="{FF2B5EF4-FFF2-40B4-BE49-F238E27FC236}">
              <a16:creationId xmlns:a16="http://schemas.microsoft.com/office/drawing/2014/main" id="{0863FBEA-389D-4C26-B3D8-E67CF318F3E8}"/>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33" name="テキスト ボックス 232">
          <a:extLst>
            <a:ext uri="{FF2B5EF4-FFF2-40B4-BE49-F238E27FC236}">
              <a16:creationId xmlns:a16="http://schemas.microsoft.com/office/drawing/2014/main" id="{7E1052B5-493B-42FA-BAB9-9A86C099B02B}"/>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34" name="【福祉施設】&#10;一人当たり面積グラフ枠">
          <a:extLst>
            <a:ext uri="{FF2B5EF4-FFF2-40B4-BE49-F238E27FC236}">
              <a16:creationId xmlns:a16="http://schemas.microsoft.com/office/drawing/2014/main" id="{FE058D75-E1B1-4DAC-BA3F-BA03258A2D55}"/>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170307</xdr:rowOff>
    </xdr:from>
    <xdr:to>
      <xdr:col>54</xdr:col>
      <xdr:colOff>189865</xdr:colOff>
      <xdr:row>86</xdr:row>
      <xdr:rowOff>108965</xdr:rowOff>
    </xdr:to>
    <xdr:cxnSp macro="">
      <xdr:nvCxnSpPr>
        <xdr:cNvPr id="235" name="直線コネクタ 234">
          <a:extLst>
            <a:ext uri="{FF2B5EF4-FFF2-40B4-BE49-F238E27FC236}">
              <a16:creationId xmlns:a16="http://schemas.microsoft.com/office/drawing/2014/main" id="{C41A3CA2-87A3-4ADC-B08B-072E834D0715}"/>
            </a:ext>
          </a:extLst>
        </xdr:cNvPr>
        <xdr:cNvCxnSpPr/>
      </xdr:nvCxnSpPr>
      <xdr:spPr>
        <a:xfrm flipV="1">
          <a:off x="9429115" y="13547217"/>
          <a:ext cx="0" cy="1304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236" name="【福祉施設】&#10;一人当たり面積最小値テキスト">
          <a:extLst>
            <a:ext uri="{FF2B5EF4-FFF2-40B4-BE49-F238E27FC236}">
              <a16:creationId xmlns:a16="http://schemas.microsoft.com/office/drawing/2014/main" id="{AF7E153C-B42C-4908-9EB4-64D2515EFD97}"/>
            </a:ext>
          </a:extLst>
        </xdr:cNvPr>
        <xdr:cNvSpPr txBox="1"/>
      </xdr:nvSpPr>
      <xdr:spPr>
        <a:xfrm>
          <a:off x="946785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237" name="直線コネクタ 236">
          <a:extLst>
            <a:ext uri="{FF2B5EF4-FFF2-40B4-BE49-F238E27FC236}">
              <a16:creationId xmlns:a16="http://schemas.microsoft.com/office/drawing/2014/main" id="{03B64170-BF47-43DC-821F-721F1B67D860}"/>
            </a:ext>
          </a:extLst>
        </xdr:cNvPr>
        <xdr:cNvCxnSpPr/>
      </xdr:nvCxnSpPr>
      <xdr:spPr>
        <a:xfrm>
          <a:off x="9356090" y="1485176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116984</xdr:rowOff>
    </xdr:from>
    <xdr:ext cx="469744" cy="259045"/>
    <xdr:sp macro="" textlink="">
      <xdr:nvSpPr>
        <xdr:cNvPr id="238" name="【福祉施設】&#10;一人当たり面積最大値テキスト">
          <a:extLst>
            <a:ext uri="{FF2B5EF4-FFF2-40B4-BE49-F238E27FC236}">
              <a16:creationId xmlns:a16="http://schemas.microsoft.com/office/drawing/2014/main" id="{A41DBBA5-ABD2-432E-A067-6A00425BD7B9}"/>
            </a:ext>
          </a:extLst>
        </xdr:cNvPr>
        <xdr:cNvSpPr txBox="1"/>
      </xdr:nvSpPr>
      <xdr:spPr>
        <a:xfrm>
          <a:off x="9467850" y="13318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170307</xdr:rowOff>
    </xdr:from>
    <xdr:to>
      <xdr:col>55</xdr:col>
      <xdr:colOff>88900</xdr:colOff>
      <xdr:row>78</xdr:row>
      <xdr:rowOff>170307</xdr:rowOff>
    </xdr:to>
    <xdr:cxnSp macro="">
      <xdr:nvCxnSpPr>
        <xdr:cNvPr id="239" name="直線コネクタ 238">
          <a:extLst>
            <a:ext uri="{FF2B5EF4-FFF2-40B4-BE49-F238E27FC236}">
              <a16:creationId xmlns:a16="http://schemas.microsoft.com/office/drawing/2014/main" id="{846B4012-AB89-45A7-BF95-9977B1FE99C4}"/>
            </a:ext>
          </a:extLst>
        </xdr:cNvPr>
        <xdr:cNvCxnSpPr/>
      </xdr:nvCxnSpPr>
      <xdr:spPr>
        <a:xfrm>
          <a:off x="9356090" y="1354721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6494</xdr:rowOff>
    </xdr:from>
    <xdr:ext cx="469744" cy="259045"/>
    <xdr:sp macro="" textlink="">
      <xdr:nvSpPr>
        <xdr:cNvPr id="240" name="【福祉施設】&#10;一人当たり面積平均値テキスト">
          <a:extLst>
            <a:ext uri="{FF2B5EF4-FFF2-40B4-BE49-F238E27FC236}">
              <a16:creationId xmlns:a16="http://schemas.microsoft.com/office/drawing/2014/main" id="{6F8264A0-9D39-46CA-8220-9C490CF17552}"/>
            </a:ext>
          </a:extLst>
        </xdr:cNvPr>
        <xdr:cNvSpPr txBox="1"/>
      </xdr:nvSpPr>
      <xdr:spPr>
        <a:xfrm>
          <a:off x="9467850" y="145816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28067</xdr:rowOff>
    </xdr:from>
    <xdr:to>
      <xdr:col>55</xdr:col>
      <xdr:colOff>50800</xdr:colOff>
      <xdr:row>85</xdr:row>
      <xdr:rowOff>129667</xdr:rowOff>
    </xdr:to>
    <xdr:sp macro="" textlink="">
      <xdr:nvSpPr>
        <xdr:cNvPr id="241" name="フローチャート: 判断 240">
          <a:extLst>
            <a:ext uri="{FF2B5EF4-FFF2-40B4-BE49-F238E27FC236}">
              <a16:creationId xmlns:a16="http://schemas.microsoft.com/office/drawing/2014/main" id="{75064DDB-9182-4D90-985B-8F6D4C7FBDD9}"/>
            </a:ext>
          </a:extLst>
        </xdr:cNvPr>
        <xdr:cNvSpPr/>
      </xdr:nvSpPr>
      <xdr:spPr>
        <a:xfrm>
          <a:off x="9394190" y="14599412"/>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33782</xdr:rowOff>
    </xdr:from>
    <xdr:to>
      <xdr:col>50</xdr:col>
      <xdr:colOff>165100</xdr:colOff>
      <xdr:row>85</xdr:row>
      <xdr:rowOff>135382</xdr:rowOff>
    </xdr:to>
    <xdr:sp macro="" textlink="">
      <xdr:nvSpPr>
        <xdr:cNvPr id="242" name="フローチャート: 判断 241">
          <a:extLst>
            <a:ext uri="{FF2B5EF4-FFF2-40B4-BE49-F238E27FC236}">
              <a16:creationId xmlns:a16="http://schemas.microsoft.com/office/drawing/2014/main" id="{B0C96C05-1435-4CC8-BF93-A438459609F0}"/>
            </a:ext>
          </a:extLst>
        </xdr:cNvPr>
        <xdr:cNvSpPr/>
      </xdr:nvSpPr>
      <xdr:spPr>
        <a:xfrm>
          <a:off x="8632190" y="14605127"/>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58928</xdr:rowOff>
    </xdr:from>
    <xdr:to>
      <xdr:col>46</xdr:col>
      <xdr:colOff>38100</xdr:colOff>
      <xdr:row>85</xdr:row>
      <xdr:rowOff>160528</xdr:rowOff>
    </xdr:to>
    <xdr:sp macro="" textlink="">
      <xdr:nvSpPr>
        <xdr:cNvPr id="243" name="フローチャート: 判断 242">
          <a:extLst>
            <a:ext uri="{FF2B5EF4-FFF2-40B4-BE49-F238E27FC236}">
              <a16:creationId xmlns:a16="http://schemas.microsoft.com/office/drawing/2014/main" id="{98A329F8-153C-4272-87B6-7B8AFB0D9BFF}"/>
            </a:ext>
          </a:extLst>
        </xdr:cNvPr>
        <xdr:cNvSpPr/>
      </xdr:nvSpPr>
      <xdr:spPr>
        <a:xfrm>
          <a:off x="7846060" y="14628368"/>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78739</xdr:rowOff>
    </xdr:from>
    <xdr:to>
      <xdr:col>41</xdr:col>
      <xdr:colOff>101600</xdr:colOff>
      <xdr:row>86</xdr:row>
      <xdr:rowOff>8889</xdr:rowOff>
    </xdr:to>
    <xdr:sp macro="" textlink="">
      <xdr:nvSpPr>
        <xdr:cNvPr id="244" name="フローチャート: 判断 243">
          <a:extLst>
            <a:ext uri="{FF2B5EF4-FFF2-40B4-BE49-F238E27FC236}">
              <a16:creationId xmlns:a16="http://schemas.microsoft.com/office/drawing/2014/main" id="{AD742365-74FA-4F25-B0BD-5407B2151BB8}"/>
            </a:ext>
          </a:extLst>
        </xdr:cNvPr>
        <xdr:cNvSpPr/>
      </xdr:nvSpPr>
      <xdr:spPr>
        <a:xfrm>
          <a:off x="7029450" y="1465198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90170</xdr:rowOff>
    </xdr:from>
    <xdr:to>
      <xdr:col>36</xdr:col>
      <xdr:colOff>165100</xdr:colOff>
      <xdr:row>86</xdr:row>
      <xdr:rowOff>20320</xdr:rowOff>
    </xdr:to>
    <xdr:sp macro="" textlink="">
      <xdr:nvSpPr>
        <xdr:cNvPr id="245" name="フローチャート: 判断 244">
          <a:extLst>
            <a:ext uri="{FF2B5EF4-FFF2-40B4-BE49-F238E27FC236}">
              <a16:creationId xmlns:a16="http://schemas.microsoft.com/office/drawing/2014/main" id="{E0A84960-A1D9-4BA2-A3CC-975AA62D62D3}"/>
            </a:ext>
          </a:extLst>
        </xdr:cNvPr>
        <xdr:cNvSpPr/>
      </xdr:nvSpPr>
      <xdr:spPr>
        <a:xfrm>
          <a:off x="6231890" y="1466723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46" name="テキスト ボックス 245">
          <a:extLst>
            <a:ext uri="{FF2B5EF4-FFF2-40B4-BE49-F238E27FC236}">
              <a16:creationId xmlns:a16="http://schemas.microsoft.com/office/drawing/2014/main" id="{7520AAAD-AC5D-4CE6-9D56-75A69A69FD69}"/>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47" name="テキスト ボックス 246">
          <a:extLst>
            <a:ext uri="{FF2B5EF4-FFF2-40B4-BE49-F238E27FC236}">
              <a16:creationId xmlns:a16="http://schemas.microsoft.com/office/drawing/2014/main" id="{77D240A0-B695-426D-B0D8-385F507B7213}"/>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48" name="テキスト ボックス 247">
          <a:extLst>
            <a:ext uri="{FF2B5EF4-FFF2-40B4-BE49-F238E27FC236}">
              <a16:creationId xmlns:a16="http://schemas.microsoft.com/office/drawing/2014/main" id="{4FB55A2C-C91E-4FFD-A911-134B40F7D420}"/>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49" name="テキスト ボックス 248">
          <a:extLst>
            <a:ext uri="{FF2B5EF4-FFF2-40B4-BE49-F238E27FC236}">
              <a16:creationId xmlns:a16="http://schemas.microsoft.com/office/drawing/2014/main" id="{FA266E29-F53B-47F3-B1F2-398281AA7A16}"/>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0" name="テキスト ボックス 249">
          <a:extLst>
            <a:ext uri="{FF2B5EF4-FFF2-40B4-BE49-F238E27FC236}">
              <a16:creationId xmlns:a16="http://schemas.microsoft.com/office/drawing/2014/main" id="{E993EDB7-2217-4FCC-ADE3-989A7C9B307F}"/>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142367</xdr:rowOff>
    </xdr:from>
    <xdr:to>
      <xdr:col>50</xdr:col>
      <xdr:colOff>165100</xdr:colOff>
      <xdr:row>86</xdr:row>
      <xdr:rowOff>72517</xdr:rowOff>
    </xdr:to>
    <xdr:sp macro="" textlink="">
      <xdr:nvSpPr>
        <xdr:cNvPr id="251" name="楕円 250">
          <a:extLst>
            <a:ext uri="{FF2B5EF4-FFF2-40B4-BE49-F238E27FC236}">
              <a16:creationId xmlns:a16="http://schemas.microsoft.com/office/drawing/2014/main" id="{B812DE34-C75F-418E-BEE5-D77ED5996236}"/>
            </a:ext>
          </a:extLst>
        </xdr:cNvPr>
        <xdr:cNvSpPr/>
      </xdr:nvSpPr>
      <xdr:spPr>
        <a:xfrm>
          <a:off x="8632190" y="1471371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59689</xdr:rowOff>
    </xdr:from>
    <xdr:to>
      <xdr:col>46</xdr:col>
      <xdr:colOff>38100</xdr:colOff>
      <xdr:row>85</xdr:row>
      <xdr:rowOff>161289</xdr:rowOff>
    </xdr:to>
    <xdr:sp macro="" textlink="">
      <xdr:nvSpPr>
        <xdr:cNvPr id="252" name="楕円 251">
          <a:extLst>
            <a:ext uri="{FF2B5EF4-FFF2-40B4-BE49-F238E27FC236}">
              <a16:creationId xmlns:a16="http://schemas.microsoft.com/office/drawing/2014/main" id="{BE2D248E-E08E-4F32-BDF1-9262981F2442}"/>
            </a:ext>
          </a:extLst>
        </xdr:cNvPr>
        <xdr:cNvSpPr/>
      </xdr:nvSpPr>
      <xdr:spPr>
        <a:xfrm>
          <a:off x="7846060" y="14629129"/>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110489</xdr:rowOff>
    </xdr:from>
    <xdr:to>
      <xdr:col>50</xdr:col>
      <xdr:colOff>114300</xdr:colOff>
      <xdr:row>86</xdr:row>
      <xdr:rowOff>21717</xdr:rowOff>
    </xdr:to>
    <xdr:cxnSp macro="">
      <xdr:nvCxnSpPr>
        <xdr:cNvPr id="253" name="直線コネクタ 252">
          <a:extLst>
            <a:ext uri="{FF2B5EF4-FFF2-40B4-BE49-F238E27FC236}">
              <a16:creationId xmlns:a16="http://schemas.microsoft.com/office/drawing/2014/main" id="{FEAAACE5-8401-426F-AC34-C67BB3AD9A3F}"/>
            </a:ext>
          </a:extLst>
        </xdr:cNvPr>
        <xdr:cNvCxnSpPr/>
      </xdr:nvCxnSpPr>
      <xdr:spPr>
        <a:xfrm>
          <a:off x="7889240" y="14681834"/>
          <a:ext cx="797560" cy="80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145796</xdr:rowOff>
    </xdr:from>
    <xdr:to>
      <xdr:col>41</xdr:col>
      <xdr:colOff>101600</xdr:colOff>
      <xdr:row>86</xdr:row>
      <xdr:rowOff>75946</xdr:rowOff>
    </xdr:to>
    <xdr:sp macro="" textlink="">
      <xdr:nvSpPr>
        <xdr:cNvPr id="254" name="楕円 253">
          <a:extLst>
            <a:ext uri="{FF2B5EF4-FFF2-40B4-BE49-F238E27FC236}">
              <a16:creationId xmlns:a16="http://schemas.microsoft.com/office/drawing/2014/main" id="{8C3E544B-98A2-46A3-B369-CBE5CF21B863}"/>
            </a:ext>
          </a:extLst>
        </xdr:cNvPr>
        <xdr:cNvSpPr/>
      </xdr:nvSpPr>
      <xdr:spPr>
        <a:xfrm>
          <a:off x="7029450" y="1471714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110489</xdr:rowOff>
    </xdr:from>
    <xdr:to>
      <xdr:col>45</xdr:col>
      <xdr:colOff>177800</xdr:colOff>
      <xdr:row>86</xdr:row>
      <xdr:rowOff>25146</xdr:rowOff>
    </xdr:to>
    <xdr:cxnSp macro="">
      <xdr:nvCxnSpPr>
        <xdr:cNvPr id="255" name="直線コネクタ 254">
          <a:extLst>
            <a:ext uri="{FF2B5EF4-FFF2-40B4-BE49-F238E27FC236}">
              <a16:creationId xmlns:a16="http://schemas.microsoft.com/office/drawing/2014/main" id="{CFDD9517-0D72-4F95-917F-DF9E04664443}"/>
            </a:ext>
          </a:extLst>
        </xdr:cNvPr>
        <xdr:cNvCxnSpPr/>
      </xdr:nvCxnSpPr>
      <xdr:spPr>
        <a:xfrm flipV="1">
          <a:off x="7084060" y="14681834"/>
          <a:ext cx="805180" cy="84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146938</xdr:rowOff>
    </xdr:from>
    <xdr:to>
      <xdr:col>36</xdr:col>
      <xdr:colOff>165100</xdr:colOff>
      <xdr:row>86</xdr:row>
      <xdr:rowOff>77088</xdr:rowOff>
    </xdr:to>
    <xdr:sp macro="" textlink="">
      <xdr:nvSpPr>
        <xdr:cNvPr id="256" name="楕円 255">
          <a:extLst>
            <a:ext uri="{FF2B5EF4-FFF2-40B4-BE49-F238E27FC236}">
              <a16:creationId xmlns:a16="http://schemas.microsoft.com/office/drawing/2014/main" id="{BACEEAA7-FD1E-4F67-B5A0-7562F394B3F3}"/>
            </a:ext>
          </a:extLst>
        </xdr:cNvPr>
        <xdr:cNvSpPr/>
      </xdr:nvSpPr>
      <xdr:spPr>
        <a:xfrm>
          <a:off x="6231890" y="1471828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25146</xdr:rowOff>
    </xdr:from>
    <xdr:to>
      <xdr:col>41</xdr:col>
      <xdr:colOff>50800</xdr:colOff>
      <xdr:row>86</xdr:row>
      <xdr:rowOff>26288</xdr:rowOff>
    </xdr:to>
    <xdr:cxnSp macro="">
      <xdr:nvCxnSpPr>
        <xdr:cNvPr id="257" name="直線コネクタ 256">
          <a:extLst>
            <a:ext uri="{FF2B5EF4-FFF2-40B4-BE49-F238E27FC236}">
              <a16:creationId xmlns:a16="http://schemas.microsoft.com/office/drawing/2014/main" id="{5BADFC74-AB63-44BE-9865-6A977449EF2D}"/>
            </a:ext>
          </a:extLst>
        </xdr:cNvPr>
        <xdr:cNvCxnSpPr/>
      </xdr:nvCxnSpPr>
      <xdr:spPr>
        <a:xfrm flipV="1">
          <a:off x="6286500" y="14766036"/>
          <a:ext cx="79756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151909</xdr:rowOff>
    </xdr:from>
    <xdr:ext cx="469744" cy="259045"/>
    <xdr:sp macro="" textlink="">
      <xdr:nvSpPr>
        <xdr:cNvPr id="258" name="n_1aveValue【福祉施設】&#10;一人当たり面積">
          <a:extLst>
            <a:ext uri="{FF2B5EF4-FFF2-40B4-BE49-F238E27FC236}">
              <a16:creationId xmlns:a16="http://schemas.microsoft.com/office/drawing/2014/main" id="{622A0BD1-9489-46A3-A48F-1DD9538344A6}"/>
            </a:ext>
          </a:extLst>
        </xdr:cNvPr>
        <xdr:cNvSpPr txBox="1"/>
      </xdr:nvSpPr>
      <xdr:spPr>
        <a:xfrm>
          <a:off x="8454467" y="14382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5605</xdr:rowOff>
    </xdr:from>
    <xdr:ext cx="469744" cy="259045"/>
    <xdr:sp macro="" textlink="">
      <xdr:nvSpPr>
        <xdr:cNvPr id="259" name="n_2aveValue【福祉施設】&#10;一人当たり面積">
          <a:extLst>
            <a:ext uri="{FF2B5EF4-FFF2-40B4-BE49-F238E27FC236}">
              <a16:creationId xmlns:a16="http://schemas.microsoft.com/office/drawing/2014/main" id="{D50E2726-8708-4C57-827C-BD750C8F8CC4}"/>
            </a:ext>
          </a:extLst>
        </xdr:cNvPr>
        <xdr:cNvSpPr txBox="1"/>
      </xdr:nvSpPr>
      <xdr:spPr>
        <a:xfrm>
          <a:off x="7673417" y="14409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25416</xdr:rowOff>
    </xdr:from>
    <xdr:ext cx="469744" cy="259045"/>
    <xdr:sp macro="" textlink="">
      <xdr:nvSpPr>
        <xdr:cNvPr id="260" name="n_3aveValue【福祉施設】&#10;一人当たり面積">
          <a:extLst>
            <a:ext uri="{FF2B5EF4-FFF2-40B4-BE49-F238E27FC236}">
              <a16:creationId xmlns:a16="http://schemas.microsoft.com/office/drawing/2014/main" id="{EDBC66A2-D4BD-4F00-9200-65072FBCBDA3}"/>
            </a:ext>
          </a:extLst>
        </xdr:cNvPr>
        <xdr:cNvSpPr txBox="1"/>
      </xdr:nvSpPr>
      <xdr:spPr>
        <a:xfrm>
          <a:off x="6866332" y="14423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36847</xdr:rowOff>
    </xdr:from>
    <xdr:ext cx="469744" cy="259045"/>
    <xdr:sp macro="" textlink="">
      <xdr:nvSpPr>
        <xdr:cNvPr id="261" name="n_4aveValue【福祉施設】&#10;一人当たり面積">
          <a:extLst>
            <a:ext uri="{FF2B5EF4-FFF2-40B4-BE49-F238E27FC236}">
              <a16:creationId xmlns:a16="http://schemas.microsoft.com/office/drawing/2014/main" id="{97E42316-FCC7-4D9F-8F04-0F8B90087683}"/>
            </a:ext>
          </a:extLst>
        </xdr:cNvPr>
        <xdr:cNvSpPr txBox="1"/>
      </xdr:nvSpPr>
      <xdr:spPr>
        <a:xfrm>
          <a:off x="6068772" y="1443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63644</xdr:rowOff>
    </xdr:from>
    <xdr:ext cx="469744" cy="259045"/>
    <xdr:sp macro="" textlink="">
      <xdr:nvSpPr>
        <xdr:cNvPr id="262" name="n_1mainValue【福祉施設】&#10;一人当たり面積">
          <a:extLst>
            <a:ext uri="{FF2B5EF4-FFF2-40B4-BE49-F238E27FC236}">
              <a16:creationId xmlns:a16="http://schemas.microsoft.com/office/drawing/2014/main" id="{3C9A50C3-5A7D-4E41-A8EB-348DD78AFD49}"/>
            </a:ext>
          </a:extLst>
        </xdr:cNvPr>
        <xdr:cNvSpPr txBox="1"/>
      </xdr:nvSpPr>
      <xdr:spPr>
        <a:xfrm>
          <a:off x="8454467" y="14804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152416</xdr:rowOff>
    </xdr:from>
    <xdr:ext cx="469744" cy="259045"/>
    <xdr:sp macro="" textlink="">
      <xdr:nvSpPr>
        <xdr:cNvPr id="263" name="n_2mainValue【福祉施設】&#10;一人当たり面積">
          <a:extLst>
            <a:ext uri="{FF2B5EF4-FFF2-40B4-BE49-F238E27FC236}">
              <a16:creationId xmlns:a16="http://schemas.microsoft.com/office/drawing/2014/main" id="{773C3E20-613F-4AE3-B5C0-6AA02A5A9190}"/>
            </a:ext>
          </a:extLst>
        </xdr:cNvPr>
        <xdr:cNvSpPr txBox="1"/>
      </xdr:nvSpPr>
      <xdr:spPr>
        <a:xfrm>
          <a:off x="7673417" y="14725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67073</xdr:rowOff>
    </xdr:from>
    <xdr:ext cx="469744" cy="259045"/>
    <xdr:sp macro="" textlink="">
      <xdr:nvSpPr>
        <xdr:cNvPr id="264" name="n_3mainValue【福祉施設】&#10;一人当たり面積">
          <a:extLst>
            <a:ext uri="{FF2B5EF4-FFF2-40B4-BE49-F238E27FC236}">
              <a16:creationId xmlns:a16="http://schemas.microsoft.com/office/drawing/2014/main" id="{714B779A-E81D-4F7E-B0E2-91EABD38D247}"/>
            </a:ext>
          </a:extLst>
        </xdr:cNvPr>
        <xdr:cNvSpPr txBox="1"/>
      </xdr:nvSpPr>
      <xdr:spPr>
        <a:xfrm>
          <a:off x="6866332" y="14809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68215</xdr:rowOff>
    </xdr:from>
    <xdr:ext cx="469744" cy="259045"/>
    <xdr:sp macro="" textlink="">
      <xdr:nvSpPr>
        <xdr:cNvPr id="265" name="n_4mainValue【福祉施設】&#10;一人当たり面積">
          <a:extLst>
            <a:ext uri="{FF2B5EF4-FFF2-40B4-BE49-F238E27FC236}">
              <a16:creationId xmlns:a16="http://schemas.microsoft.com/office/drawing/2014/main" id="{AFE6751B-4AF1-416B-9994-F3B6DD494227}"/>
            </a:ext>
          </a:extLst>
        </xdr:cNvPr>
        <xdr:cNvSpPr txBox="1"/>
      </xdr:nvSpPr>
      <xdr:spPr>
        <a:xfrm>
          <a:off x="6068772" y="14811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66" name="正方形/長方形 265">
          <a:extLst>
            <a:ext uri="{FF2B5EF4-FFF2-40B4-BE49-F238E27FC236}">
              <a16:creationId xmlns:a16="http://schemas.microsoft.com/office/drawing/2014/main" id="{E8001A77-C9FC-4F2E-AD19-94A35CB3CD59}"/>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67" name="正方形/長方形 266">
          <a:extLst>
            <a:ext uri="{FF2B5EF4-FFF2-40B4-BE49-F238E27FC236}">
              <a16:creationId xmlns:a16="http://schemas.microsoft.com/office/drawing/2014/main" id="{0FCB0E32-FBD7-4A6E-955F-ED3811F81098}"/>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68" name="正方形/長方形 267">
          <a:extLst>
            <a:ext uri="{FF2B5EF4-FFF2-40B4-BE49-F238E27FC236}">
              <a16:creationId xmlns:a16="http://schemas.microsoft.com/office/drawing/2014/main" id="{B700D0AD-A25C-43FC-B3F5-EEA33127CA2D}"/>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69" name="正方形/長方形 268">
          <a:extLst>
            <a:ext uri="{FF2B5EF4-FFF2-40B4-BE49-F238E27FC236}">
              <a16:creationId xmlns:a16="http://schemas.microsoft.com/office/drawing/2014/main" id="{72F0D308-7081-4577-A1F7-125213F714D3}"/>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0" name="正方形/長方形 269">
          <a:extLst>
            <a:ext uri="{FF2B5EF4-FFF2-40B4-BE49-F238E27FC236}">
              <a16:creationId xmlns:a16="http://schemas.microsoft.com/office/drawing/2014/main" id="{9AC1F561-E2B5-4013-97EE-A4815A35D783}"/>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71" name="正方形/長方形 270">
          <a:extLst>
            <a:ext uri="{FF2B5EF4-FFF2-40B4-BE49-F238E27FC236}">
              <a16:creationId xmlns:a16="http://schemas.microsoft.com/office/drawing/2014/main" id="{997C819B-3E82-411D-A798-578A0C59ACFE}"/>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72" name="正方形/長方形 271">
          <a:extLst>
            <a:ext uri="{FF2B5EF4-FFF2-40B4-BE49-F238E27FC236}">
              <a16:creationId xmlns:a16="http://schemas.microsoft.com/office/drawing/2014/main" id="{37F6D202-A062-4403-B33D-C3367347F777}"/>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73" name="正方形/長方形 272">
          <a:extLst>
            <a:ext uri="{FF2B5EF4-FFF2-40B4-BE49-F238E27FC236}">
              <a16:creationId xmlns:a16="http://schemas.microsoft.com/office/drawing/2014/main" id="{11E8060A-327F-49C9-B127-DDF1FCAD0176}"/>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74" name="正方形/長方形 273">
          <a:extLst>
            <a:ext uri="{FF2B5EF4-FFF2-40B4-BE49-F238E27FC236}">
              <a16:creationId xmlns:a16="http://schemas.microsoft.com/office/drawing/2014/main" id="{24B90C92-D7B0-4194-8297-3E267546E0BE}"/>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75" name="正方形/長方形 274">
          <a:extLst>
            <a:ext uri="{FF2B5EF4-FFF2-40B4-BE49-F238E27FC236}">
              <a16:creationId xmlns:a16="http://schemas.microsoft.com/office/drawing/2014/main" id="{389B0363-9EC9-4373-98D4-BF858DE5B8C2}"/>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76" name="正方形/長方形 275">
          <a:extLst>
            <a:ext uri="{FF2B5EF4-FFF2-40B4-BE49-F238E27FC236}">
              <a16:creationId xmlns:a16="http://schemas.microsoft.com/office/drawing/2014/main" id="{CC1B6BDD-8035-4323-BC8B-615E6AEDC8D4}"/>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77" name="正方形/長方形 276">
          <a:extLst>
            <a:ext uri="{FF2B5EF4-FFF2-40B4-BE49-F238E27FC236}">
              <a16:creationId xmlns:a16="http://schemas.microsoft.com/office/drawing/2014/main" id="{1761EB6E-CE36-46D4-A2BB-BAC11E574CC3}"/>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78" name="正方形/長方形 277">
          <a:extLst>
            <a:ext uri="{FF2B5EF4-FFF2-40B4-BE49-F238E27FC236}">
              <a16:creationId xmlns:a16="http://schemas.microsoft.com/office/drawing/2014/main" id="{2657684D-4899-4A3F-854A-12D0AAE5A3C0}"/>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79" name="正方形/長方形 278">
          <a:extLst>
            <a:ext uri="{FF2B5EF4-FFF2-40B4-BE49-F238E27FC236}">
              <a16:creationId xmlns:a16="http://schemas.microsoft.com/office/drawing/2014/main" id="{1CA87D82-8682-4304-A6FD-BACED990C5A0}"/>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80" name="正方形/長方形 279">
          <a:extLst>
            <a:ext uri="{FF2B5EF4-FFF2-40B4-BE49-F238E27FC236}">
              <a16:creationId xmlns:a16="http://schemas.microsoft.com/office/drawing/2014/main" id="{B0F96804-60A2-4073-8903-BC152F5058CD}"/>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81" name="正方形/長方形 280">
          <a:extLst>
            <a:ext uri="{FF2B5EF4-FFF2-40B4-BE49-F238E27FC236}">
              <a16:creationId xmlns:a16="http://schemas.microsoft.com/office/drawing/2014/main" id="{929521B7-7057-4A2A-9E66-DA1838B7AAC3}"/>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82" name="正方形/長方形 281">
          <a:extLst>
            <a:ext uri="{FF2B5EF4-FFF2-40B4-BE49-F238E27FC236}">
              <a16:creationId xmlns:a16="http://schemas.microsoft.com/office/drawing/2014/main" id="{A61810B5-5F84-48F1-AA59-B2FEE14BEFDE}"/>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83" name="正方形/長方形 282">
          <a:extLst>
            <a:ext uri="{FF2B5EF4-FFF2-40B4-BE49-F238E27FC236}">
              <a16:creationId xmlns:a16="http://schemas.microsoft.com/office/drawing/2014/main" id="{092EB088-2052-4BCA-B424-B4F523CE64DE}"/>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84" name="正方形/長方形 283">
          <a:extLst>
            <a:ext uri="{FF2B5EF4-FFF2-40B4-BE49-F238E27FC236}">
              <a16:creationId xmlns:a16="http://schemas.microsoft.com/office/drawing/2014/main" id="{471DC34B-1FA6-4FFE-92BD-D80908656E21}"/>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85" name="正方形/長方形 284">
          <a:extLst>
            <a:ext uri="{FF2B5EF4-FFF2-40B4-BE49-F238E27FC236}">
              <a16:creationId xmlns:a16="http://schemas.microsoft.com/office/drawing/2014/main" id="{30B57DAA-180E-451E-9145-BC04FD015B54}"/>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86" name="正方形/長方形 285">
          <a:extLst>
            <a:ext uri="{FF2B5EF4-FFF2-40B4-BE49-F238E27FC236}">
              <a16:creationId xmlns:a16="http://schemas.microsoft.com/office/drawing/2014/main" id="{E3F2ABDE-0ACC-4680-B35C-580C7D6920CC}"/>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87" name="正方形/長方形 286">
          <a:extLst>
            <a:ext uri="{FF2B5EF4-FFF2-40B4-BE49-F238E27FC236}">
              <a16:creationId xmlns:a16="http://schemas.microsoft.com/office/drawing/2014/main" id="{64C715FD-AA0D-4EE5-A729-5EE6F9C5AEAC}"/>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88" name="正方形/長方形 287">
          <a:extLst>
            <a:ext uri="{FF2B5EF4-FFF2-40B4-BE49-F238E27FC236}">
              <a16:creationId xmlns:a16="http://schemas.microsoft.com/office/drawing/2014/main" id="{840D9E60-F67B-4748-9AA7-73F23A7D86AF}"/>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89" name="正方形/長方形 288">
          <a:extLst>
            <a:ext uri="{FF2B5EF4-FFF2-40B4-BE49-F238E27FC236}">
              <a16:creationId xmlns:a16="http://schemas.microsoft.com/office/drawing/2014/main" id="{2B772901-9DBB-48BD-83DF-EC95DDDC95F2}"/>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90" name="テキスト ボックス 289">
          <a:extLst>
            <a:ext uri="{FF2B5EF4-FFF2-40B4-BE49-F238E27FC236}">
              <a16:creationId xmlns:a16="http://schemas.microsoft.com/office/drawing/2014/main" id="{2C7E18DD-FA22-4918-ADAD-3A5D36610AAA}"/>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91" name="直線コネクタ 290">
          <a:extLst>
            <a:ext uri="{FF2B5EF4-FFF2-40B4-BE49-F238E27FC236}">
              <a16:creationId xmlns:a16="http://schemas.microsoft.com/office/drawing/2014/main" id="{579FC2A5-0A0C-4E48-9E30-C0625FAA4769}"/>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292" name="テキスト ボックス 291">
          <a:extLst>
            <a:ext uri="{FF2B5EF4-FFF2-40B4-BE49-F238E27FC236}">
              <a16:creationId xmlns:a16="http://schemas.microsoft.com/office/drawing/2014/main" id="{497357D5-1D3E-43FD-8AC7-DF433CB08726}"/>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293" name="直線コネクタ 292">
          <a:extLst>
            <a:ext uri="{FF2B5EF4-FFF2-40B4-BE49-F238E27FC236}">
              <a16:creationId xmlns:a16="http://schemas.microsoft.com/office/drawing/2014/main" id="{2EBFF05F-75C0-4A72-9C46-78235564B2E8}"/>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294" name="テキスト ボックス 293">
          <a:extLst>
            <a:ext uri="{FF2B5EF4-FFF2-40B4-BE49-F238E27FC236}">
              <a16:creationId xmlns:a16="http://schemas.microsoft.com/office/drawing/2014/main" id="{FDD283F0-CF6E-435C-9558-10B1AA1A00F8}"/>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295" name="直線コネクタ 294">
          <a:extLst>
            <a:ext uri="{FF2B5EF4-FFF2-40B4-BE49-F238E27FC236}">
              <a16:creationId xmlns:a16="http://schemas.microsoft.com/office/drawing/2014/main" id="{1B5784F7-3D94-4660-BD08-6644137DAB49}"/>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296" name="テキスト ボックス 295">
          <a:extLst>
            <a:ext uri="{FF2B5EF4-FFF2-40B4-BE49-F238E27FC236}">
              <a16:creationId xmlns:a16="http://schemas.microsoft.com/office/drawing/2014/main" id="{A26FEDE8-B797-4D54-BF90-B16BB42D6D37}"/>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297" name="直線コネクタ 296">
          <a:extLst>
            <a:ext uri="{FF2B5EF4-FFF2-40B4-BE49-F238E27FC236}">
              <a16:creationId xmlns:a16="http://schemas.microsoft.com/office/drawing/2014/main" id="{3C87F8FE-E06D-4E3B-933D-0E0521A547D8}"/>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298" name="テキスト ボックス 297">
          <a:extLst>
            <a:ext uri="{FF2B5EF4-FFF2-40B4-BE49-F238E27FC236}">
              <a16:creationId xmlns:a16="http://schemas.microsoft.com/office/drawing/2014/main" id="{6179C374-F70A-4B31-A847-8AD1229F1CAB}"/>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299" name="直線コネクタ 298">
          <a:extLst>
            <a:ext uri="{FF2B5EF4-FFF2-40B4-BE49-F238E27FC236}">
              <a16:creationId xmlns:a16="http://schemas.microsoft.com/office/drawing/2014/main" id="{E14530A4-B99B-4C59-8A84-4993A5A0C75B}"/>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00" name="テキスト ボックス 299">
          <a:extLst>
            <a:ext uri="{FF2B5EF4-FFF2-40B4-BE49-F238E27FC236}">
              <a16:creationId xmlns:a16="http://schemas.microsoft.com/office/drawing/2014/main" id="{550A6438-7CFF-4FEE-AC53-AC8FF9539F3B}"/>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01" name="直線コネクタ 300">
          <a:extLst>
            <a:ext uri="{FF2B5EF4-FFF2-40B4-BE49-F238E27FC236}">
              <a16:creationId xmlns:a16="http://schemas.microsoft.com/office/drawing/2014/main" id="{376D9250-2DF8-4E51-9F27-29A2A3D28E79}"/>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02" name="テキスト ボックス 301">
          <a:extLst>
            <a:ext uri="{FF2B5EF4-FFF2-40B4-BE49-F238E27FC236}">
              <a16:creationId xmlns:a16="http://schemas.microsoft.com/office/drawing/2014/main" id="{0FFE6317-0E0C-4477-A174-605335E5D879}"/>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03" name="直線コネクタ 302">
          <a:extLst>
            <a:ext uri="{FF2B5EF4-FFF2-40B4-BE49-F238E27FC236}">
              <a16:creationId xmlns:a16="http://schemas.microsoft.com/office/drawing/2014/main" id="{CB4F4AA1-B9AC-4332-8663-C7A7F9C76FEE}"/>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04" name="テキスト ボックス 303">
          <a:extLst>
            <a:ext uri="{FF2B5EF4-FFF2-40B4-BE49-F238E27FC236}">
              <a16:creationId xmlns:a16="http://schemas.microsoft.com/office/drawing/2014/main" id="{3196DCDF-E1ED-4554-BEFF-129DCA48145B}"/>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05" name="【一般廃棄物処理施設】&#10;有形固定資産減価償却率グラフ枠">
          <a:extLst>
            <a:ext uri="{FF2B5EF4-FFF2-40B4-BE49-F238E27FC236}">
              <a16:creationId xmlns:a16="http://schemas.microsoft.com/office/drawing/2014/main" id="{D552DF03-3910-4E2D-BBC3-2510051F3C24}"/>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169545</xdr:rowOff>
    </xdr:from>
    <xdr:to>
      <xdr:col>85</xdr:col>
      <xdr:colOff>126364</xdr:colOff>
      <xdr:row>41</xdr:row>
      <xdr:rowOff>163830</xdr:rowOff>
    </xdr:to>
    <xdr:cxnSp macro="">
      <xdr:nvCxnSpPr>
        <xdr:cNvPr id="306" name="直線コネクタ 305">
          <a:extLst>
            <a:ext uri="{FF2B5EF4-FFF2-40B4-BE49-F238E27FC236}">
              <a16:creationId xmlns:a16="http://schemas.microsoft.com/office/drawing/2014/main" id="{84094FAE-90EB-44B6-8AB0-21050E3B7B31}"/>
            </a:ext>
          </a:extLst>
        </xdr:cNvPr>
        <xdr:cNvCxnSpPr/>
      </xdr:nvCxnSpPr>
      <xdr:spPr>
        <a:xfrm flipV="1">
          <a:off x="14703424" y="5659755"/>
          <a:ext cx="0" cy="1537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167657</xdr:rowOff>
    </xdr:from>
    <xdr:ext cx="405111" cy="259045"/>
    <xdr:sp macro="" textlink="">
      <xdr:nvSpPr>
        <xdr:cNvPr id="307" name="【一般廃棄物処理施設】&#10;有形固定資産減価償却率最小値テキスト">
          <a:extLst>
            <a:ext uri="{FF2B5EF4-FFF2-40B4-BE49-F238E27FC236}">
              <a16:creationId xmlns:a16="http://schemas.microsoft.com/office/drawing/2014/main" id="{46BECC57-9324-4910-A400-8B0B5938A3D6}"/>
            </a:ext>
          </a:extLst>
        </xdr:cNvPr>
        <xdr:cNvSpPr txBox="1"/>
      </xdr:nvSpPr>
      <xdr:spPr>
        <a:xfrm>
          <a:off x="14742160" y="7200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163830</xdr:rowOff>
    </xdr:from>
    <xdr:to>
      <xdr:col>86</xdr:col>
      <xdr:colOff>25400</xdr:colOff>
      <xdr:row>41</xdr:row>
      <xdr:rowOff>163830</xdr:rowOff>
    </xdr:to>
    <xdr:cxnSp macro="">
      <xdr:nvCxnSpPr>
        <xdr:cNvPr id="308" name="直線コネクタ 307">
          <a:extLst>
            <a:ext uri="{FF2B5EF4-FFF2-40B4-BE49-F238E27FC236}">
              <a16:creationId xmlns:a16="http://schemas.microsoft.com/office/drawing/2014/main" id="{F39B98E0-2584-4749-BC95-63AD0DB4589F}"/>
            </a:ext>
          </a:extLst>
        </xdr:cNvPr>
        <xdr:cNvCxnSpPr/>
      </xdr:nvCxnSpPr>
      <xdr:spPr>
        <a:xfrm>
          <a:off x="14611350" y="71970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116222</xdr:rowOff>
    </xdr:from>
    <xdr:ext cx="405111" cy="259045"/>
    <xdr:sp macro="" textlink="">
      <xdr:nvSpPr>
        <xdr:cNvPr id="309" name="【一般廃棄物処理施設】&#10;有形固定資産減価償却率最大値テキスト">
          <a:extLst>
            <a:ext uri="{FF2B5EF4-FFF2-40B4-BE49-F238E27FC236}">
              <a16:creationId xmlns:a16="http://schemas.microsoft.com/office/drawing/2014/main" id="{26749169-5834-441A-A513-595DA3473DFF}"/>
            </a:ext>
          </a:extLst>
        </xdr:cNvPr>
        <xdr:cNvSpPr txBox="1"/>
      </xdr:nvSpPr>
      <xdr:spPr>
        <a:xfrm>
          <a:off x="14742160" y="5431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169545</xdr:rowOff>
    </xdr:from>
    <xdr:to>
      <xdr:col>86</xdr:col>
      <xdr:colOff>25400</xdr:colOff>
      <xdr:row>32</xdr:row>
      <xdr:rowOff>169545</xdr:rowOff>
    </xdr:to>
    <xdr:cxnSp macro="">
      <xdr:nvCxnSpPr>
        <xdr:cNvPr id="310" name="直線コネクタ 309">
          <a:extLst>
            <a:ext uri="{FF2B5EF4-FFF2-40B4-BE49-F238E27FC236}">
              <a16:creationId xmlns:a16="http://schemas.microsoft.com/office/drawing/2014/main" id="{AA5E034C-39F5-4EC4-BEF4-90582D2E21C9}"/>
            </a:ext>
          </a:extLst>
        </xdr:cNvPr>
        <xdr:cNvCxnSpPr/>
      </xdr:nvCxnSpPr>
      <xdr:spPr>
        <a:xfrm>
          <a:off x="14611350" y="56597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57167</xdr:rowOff>
    </xdr:from>
    <xdr:ext cx="405111" cy="259045"/>
    <xdr:sp macro="" textlink="">
      <xdr:nvSpPr>
        <xdr:cNvPr id="311" name="【一般廃棄物処理施設】&#10;有形固定資産減価償却率平均値テキスト">
          <a:extLst>
            <a:ext uri="{FF2B5EF4-FFF2-40B4-BE49-F238E27FC236}">
              <a16:creationId xmlns:a16="http://schemas.microsoft.com/office/drawing/2014/main" id="{25141F11-45B2-4F4D-ADEE-01371608BCD6}"/>
            </a:ext>
          </a:extLst>
        </xdr:cNvPr>
        <xdr:cNvSpPr txBox="1"/>
      </xdr:nvSpPr>
      <xdr:spPr>
        <a:xfrm>
          <a:off x="14742160" y="6397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78740</xdr:rowOff>
    </xdr:from>
    <xdr:to>
      <xdr:col>85</xdr:col>
      <xdr:colOff>177800</xdr:colOff>
      <xdr:row>38</xdr:row>
      <xdr:rowOff>8890</xdr:rowOff>
    </xdr:to>
    <xdr:sp macro="" textlink="">
      <xdr:nvSpPr>
        <xdr:cNvPr id="312" name="フローチャート: 判断 311">
          <a:extLst>
            <a:ext uri="{FF2B5EF4-FFF2-40B4-BE49-F238E27FC236}">
              <a16:creationId xmlns:a16="http://schemas.microsoft.com/office/drawing/2014/main" id="{BB780F14-70F7-49CD-8394-E144B9180341}"/>
            </a:ext>
          </a:extLst>
        </xdr:cNvPr>
        <xdr:cNvSpPr/>
      </xdr:nvSpPr>
      <xdr:spPr>
        <a:xfrm>
          <a:off x="14649450" y="64223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36830</xdr:rowOff>
    </xdr:from>
    <xdr:to>
      <xdr:col>81</xdr:col>
      <xdr:colOff>101600</xdr:colOff>
      <xdr:row>37</xdr:row>
      <xdr:rowOff>138430</xdr:rowOff>
    </xdr:to>
    <xdr:sp macro="" textlink="">
      <xdr:nvSpPr>
        <xdr:cNvPr id="313" name="フローチャート: 判断 312">
          <a:extLst>
            <a:ext uri="{FF2B5EF4-FFF2-40B4-BE49-F238E27FC236}">
              <a16:creationId xmlns:a16="http://schemas.microsoft.com/office/drawing/2014/main" id="{25AE0B2A-7235-4B25-B133-C8278B643A8A}"/>
            </a:ext>
          </a:extLst>
        </xdr:cNvPr>
        <xdr:cNvSpPr/>
      </xdr:nvSpPr>
      <xdr:spPr>
        <a:xfrm>
          <a:off x="13887450" y="63804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42545</xdr:rowOff>
    </xdr:from>
    <xdr:to>
      <xdr:col>76</xdr:col>
      <xdr:colOff>165100</xdr:colOff>
      <xdr:row>37</xdr:row>
      <xdr:rowOff>144145</xdr:rowOff>
    </xdr:to>
    <xdr:sp macro="" textlink="">
      <xdr:nvSpPr>
        <xdr:cNvPr id="314" name="フローチャート: 判断 313">
          <a:extLst>
            <a:ext uri="{FF2B5EF4-FFF2-40B4-BE49-F238E27FC236}">
              <a16:creationId xmlns:a16="http://schemas.microsoft.com/office/drawing/2014/main" id="{A4DDE34C-9407-44A0-B62F-1B833853396A}"/>
            </a:ext>
          </a:extLst>
        </xdr:cNvPr>
        <xdr:cNvSpPr/>
      </xdr:nvSpPr>
      <xdr:spPr>
        <a:xfrm>
          <a:off x="13089890" y="638810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315" name="フローチャート: 判断 314">
          <a:extLst>
            <a:ext uri="{FF2B5EF4-FFF2-40B4-BE49-F238E27FC236}">
              <a16:creationId xmlns:a16="http://schemas.microsoft.com/office/drawing/2014/main" id="{F34BE628-2151-47BE-B1DC-36BCCDCC28D6}"/>
            </a:ext>
          </a:extLst>
        </xdr:cNvPr>
        <xdr:cNvSpPr/>
      </xdr:nvSpPr>
      <xdr:spPr>
        <a:xfrm>
          <a:off x="12303760" y="63976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316" name="フローチャート: 判断 315">
          <a:extLst>
            <a:ext uri="{FF2B5EF4-FFF2-40B4-BE49-F238E27FC236}">
              <a16:creationId xmlns:a16="http://schemas.microsoft.com/office/drawing/2014/main" id="{CE5957C5-8CE3-4FFD-A126-8F3D142F381D}"/>
            </a:ext>
          </a:extLst>
        </xdr:cNvPr>
        <xdr:cNvSpPr/>
      </xdr:nvSpPr>
      <xdr:spPr>
        <a:xfrm>
          <a:off x="11487150" y="644144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17" name="テキスト ボックス 316">
          <a:extLst>
            <a:ext uri="{FF2B5EF4-FFF2-40B4-BE49-F238E27FC236}">
              <a16:creationId xmlns:a16="http://schemas.microsoft.com/office/drawing/2014/main" id="{C02F82B0-767D-4CC6-8968-B75DA9BFC6CB}"/>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18" name="テキスト ボックス 317">
          <a:extLst>
            <a:ext uri="{FF2B5EF4-FFF2-40B4-BE49-F238E27FC236}">
              <a16:creationId xmlns:a16="http://schemas.microsoft.com/office/drawing/2014/main" id="{CC26674F-591E-40E7-B59C-6913285BD3A0}"/>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19" name="テキスト ボックス 318">
          <a:extLst>
            <a:ext uri="{FF2B5EF4-FFF2-40B4-BE49-F238E27FC236}">
              <a16:creationId xmlns:a16="http://schemas.microsoft.com/office/drawing/2014/main" id="{FCA17E2D-3ED5-4860-ACA5-7B0E462DC86E}"/>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20" name="テキスト ボックス 319">
          <a:extLst>
            <a:ext uri="{FF2B5EF4-FFF2-40B4-BE49-F238E27FC236}">
              <a16:creationId xmlns:a16="http://schemas.microsoft.com/office/drawing/2014/main" id="{F6BF0192-FB50-41EA-ACA7-46F114AC5992}"/>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21" name="テキスト ボックス 320">
          <a:extLst>
            <a:ext uri="{FF2B5EF4-FFF2-40B4-BE49-F238E27FC236}">
              <a16:creationId xmlns:a16="http://schemas.microsoft.com/office/drawing/2014/main" id="{229FF568-031A-40D9-8EBC-7DA1006870C1}"/>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158750</xdr:rowOff>
    </xdr:from>
    <xdr:to>
      <xdr:col>81</xdr:col>
      <xdr:colOff>101600</xdr:colOff>
      <xdr:row>42</xdr:row>
      <xdr:rowOff>88900</xdr:rowOff>
    </xdr:to>
    <xdr:sp macro="" textlink="">
      <xdr:nvSpPr>
        <xdr:cNvPr id="322" name="楕円 321">
          <a:extLst>
            <a:ext uri="{FF2B5EF4-FFF2-40B4-BE49-F238E27FC236}">
              <a16:creationId xmlns:a16="http://schemas.microsoft.com/office/drawing/2014/main" id="{D3F8B3D1-ECCE-42A2-87CE-F582E0ABDF70}"/>
            </a:ext>
          </a:extLst>
        </xdr:cNvPr>
        <xdr:cNvSpPr/>
      </xdr:nvSpPr>
      <xdr:spPr>
        <a:xfrm>
          <a:off x="13887450" y="71901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41</xdr:row>
      <xdr:rowOff>113030</xdr:rowOff>
    </xdr:from>
    <xdr:to>
      <xdr:col>72</xdr:col>
      <xdr:colOff>38100</xdr:colOff>
      <xdr:row>42</xdr:row>
      <xdr:rowOff>43180</xdr:rowOff>
    </xdr:to>
    <xdr:sp macro="" textlink="">
      <xdr:nvSpPr>
        <xdr:cNvPr id="323" name="楕円 322">
          <a:extLst>
            <a:ext uri="{FF2B5EF4-FFF2-40B4-BE49-F238E27FC236}">
              <a16:creationId xmlns:a16="http://schemas.microsoft.com/office/drawing/2014/main" id="{2E0145AB-CF53-4BAD-ABDF-5696E018364E}"/>
            </a:ext>
          </a:extLst>
        </xdr:cNvPr>
        <xdr:cNvSpPr/>
      </xdr:nvSpPr>
      <xdr:spPr>
        <a:xfrm>
          <a:off x="12303760" y="714248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41</xdr:row>
      <xdr:rowOff>69215</xdr:rowOff>
    </xdr:from>
    <xdr:to>
      <xdr:col>67</xdr:col>
      <xdr:colOff>101600</xdr:colOff>
      <xdr:row>41</xdr:row>
      <xdr:rowOff>170815</xdr:rowOff>
    </xdr:to>
    <xdr:sp macro="" textlink="">
      <xdr:nvSpPr>
        <xdr:cNvPr id="324" name="楕円 323">
          <a:extLst>
            <a:ext uri="{FF2B5EF4-FFF2-40B4-BE49-F238E27FC236}">
              <a16:creationId xmlns:a16="http://schemas.microsoft.com/office/drawing/2014/main" id="{FB38D7E0-6FED-43B5-AC71-889CA6DC3699}"/>
            </a:ext>
          </a:extLst>
        </xdr:cNvPr>
        <xdr:cNvSpPr/>
      </xdr:nvSpPr>
      <xdr:spPr>
        <a:xfrm>
          <a:off x="11487150" y="709676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120015</xdr:rowOff>
    </xdr:from>
    <xdr:to>
      <xdr:col>71</xdr:col>
      <xdr:colOff>177800</xdr:colOff>
      <xdr:row>41</xdr:row>
      <xdr:rowOff>163830</xdr:rowOff>
    </xdr:to>
    <xdr:cxnSp macro="">
      <xdr:nvCxnSpPr>
        <xdr:cNvPr id="325" name="直線コネクタ 324">
          <a:extLst>
            <a:ext uri="{FF2B5EF4-FFF2-40B4-BE49-F238E27FC236}">
              <a16:creationId xmlns:a16="http://schemas.microsoft.com/office/drawing/2014/main" id="{F5CCD968-59DD-4B8B-8F56-459FB38FCD4C}"/>
            </a:ext>
          </a:extLst>
        </xdr:cNvPr>
        <xdr:cNvCxnSpPr/>
      </xdr:nvCxnSpPr>
      <xdr:spPr>
        <a:xfrm>
          <a:off x="11541760" y="7151370"/>
          <a:ext cx="80518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154957</xdr:rowOff>
    </xdr:from>
    <xdr:ext cx="405111" cy="259045"/>
    <xdr:sp macro="" textlink="">
      <xdr:nvSpPr>
        <xdr:cNvPr id="326" name="n_1aveValue【一般廃棄物処理施設】&#10;有形固定資産減価償却率">
          <a:extLst>
            <a:ext uri="{FF2B5EF4-FFF2-40B4-BE49-F238E27FC236}">
              <a16:creationId xmlns:a16="http://schemas.microsoft.com/office/drawing/2014/main" id="{AA8D2ABD-7192-4712-9A2C-8B8602D7A75E}"/>
            </a:ext>
          </a:extLst>
        </xdr:cNvPr>
        <xdr:cNvSpPr txBox="1"/>
      </xdr:nvSpPr>
      <xdr:spPr>
        <a:xfrm>
          <a:off x="13738234" y="615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160672</xdr:rowOff>
    </xdr:from>
    <xdr:ext cx="405111" cy="259045"/>
    <xdr:sp macro="" textlink="">
      <xdr:nvSpPr>
        <xdr:cNvPr id="327" name="n_2aveValue【一般廃棄物処理施設】&#10;有形固定資産減価償却率">
          <a:extLst>
            <a:ext uri="{FF2B5EF4-FFF2-40B4-BE49-F238E27FC236}">
              <a16:creationId xmlns:a16="http://schemas.microsoft.com/office/drawing/2014/main" id="{E3647937-8EE1-4E02-9C20-60EE10600B6C}"/>
            </a:ext>
          </a:extLst>
        </xdr:cNvPr>
        <xdr:cNvSpPr txBox="1"/>
      </xdr:nvSpPr>
      <xdr:spPr>
        <a:xfrm>
          <a:off x="12957184" y="616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328" name="n_3aveValue【一般廃棄物処理施設】&#10;有形固定資産減価償却率">
          <a:extLst>
            <a:ext uri="{FF2B5EF4-FFF2-40B4-BE49-F238E27FC236}">
              <a16:creationId xmlns:a16="http://schemas.microsoft.com/office/drawing/2014/main" id="{E00A248C-CE69-4C51-97C0-32D6AC2685B4}"/>
            </a:ext>
          </a:extLst>
        </xdr:cNvPr>
        <xdr:cNvSpPr txBox="1"/>
      </xdr:nvSpPr>
      <xdr:spPr>
        <a:xfrm>
          <a:off x="12171054" y="617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40657</xdr:rowOff>
    </xdr:from>
    <xdr:ext cx="405111" cy="259045"/>
    <xdr:sp macro="" textlink="">
      <xdr:nvSpPr>
        <xdr:cNvPr id="329" name="n_4aveValue【一般廃棄物処理施設】&#10;有形固定資産減価償却率">
          <a:extLst>
            <a:ext uri="{FF2B5EF4-FFF2-40B4-BE49-F238E27FC236}">
              <a16:creationId xmlns:a16="http://schemas.microsoft.com/office/drawing/2014/main" id="{D4A9C0BB-0144-4A60-98D6-653654E2B2DA}"/>
            </a:ext>
          </a:extLst>
        </xdr:cNvPr>
        <xdr:cNvSpPr txBox="1"/>
      </xdr:nvSpPr>
      <xdr:spPr>
        <a:xfrm>
          <a:off x="11354444" y="621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42</xdr:row>
      <xdr:rowOff>80027</xdr:rowOff>
    </xdr:from>
    <xdr:ext cx="469744" cy="259045"/>
    <xdr:sp macro="" textlink="">
      <xdr:nvSpPr>
        <xdr:cNvPr id="330" name="n_1mainValue【一般廃棄物処理施設】&#10;有形固定資産減価償却率">
          <a:extLst>
            <a:ext uri="{FF2B5EF4-FFF2-40B4-BE49-F238E27FC236}">
              <a16:creationId xmlns:a16="http://schemas.microsoft.com/office/drawing/2014/main" id="{D383D1BF-BE98-4757-BF16-EF77E1201A2E}"/>
            </a:ext>
          </a:extLst>
        </xdr:cNvPr>
        <xdr:cNvSpPr txBox="1"/>
      </xdr:nvSpPr>
      <xdr:spPr>
        <a:xfrm>
          <a:off x="13717347" y="7282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34307</xdr:rowOff>
    </xdr:from>
    <xdr:ext cx="405111" cy="259045"/>
    <xdr:sp macro="" textlink="">
      <xdr:nvSpPr>
        <xdr:cNvPr id="331" name="n_3mainValue【一般廃棄物処理施設】&#10;有形固定資産減価償却率">
          <a:extLst>
            <a:ext uri="{FF2B5EF4-FFF2-40B4-BE49-F238E27FC236}">
              <a16:creationId xmlns:a16="http://schemas.microsoft.com/office/drawing/2014/main" id="{FBC00212-2C8F-4AA4-9E1F-73846498CA22}"/>
            </a:ext>
          </a:extLst>
        </xdr:cNvPr>
        <xdr:cNvSpPr txBox="1"/>
      </xdr:nvSpPr>
      <xdr:spPr>
        <a:xfrm>
          <a:off x="12171054" y="723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161942</xdr:rowOff>
    </xdr:from>
    <xdr:ext cx="405111" cy="259045"/>
    <xdr:sp macro="" textlink="">
      <xdr:nvSpPr>
        <xdr:cNvPr id="332" name="n_4mainValue【一般廃棄物処理施設】&#10;有形固定資産減価償却率">
          <a:extLst>
            <a:ext uri="{FF2B5EF4-FFF2-40B4-BE49-F238E27FC236}">
              <a16:creationId xmlns:a16="http://schemas.microsoft.com/office/drawing/2014/main" id="{9E0D3E1B-ADFF-4190-B82F-71F7E4C45691}"/>
            </a:ext>
          </a:extLst>
        </xdr:cNvPr>
        <xdr:cNvSpPr txBox="1"/>
      </xdr:nvSpPr>
      <xdr:spPr>
        <a:xfrm>
          <a:off x="11354444" y="719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33" name="正方形/長方形 332">
          <a:extLst>
            <a:ext uri="{FF2B5EF4-FFF2-40B4-BE49-F238E27FC236}">
              <a16:creationId xmlns:a16="http://schemas.microsoft.com/office/drawing/2014/main" id="{6BE7A58F-FCF6-4653-93B5-59B9FFF71118}"/>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34" name="正方形/長方形 333">
          <a:extLst>
            <a:ext uri="{FF2B5EF4-FFF2-40B4-BE49-F238E27FC236}">
              <a16:creationId xmlns:a16="http://schemas.microsoft.com/office/drawing/2014/main" id="{EF8B6DD5-3ABC-4801-9E53-CC7B90F252A3}"/>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35" name="正方形/長方形 334">
          <a:extLst>
            <a:ext uri="{FF2B5EF4-FFF2-40B4-BE49-F238E27FC236}">
              <a16:creationId xmlns:a16="http://schemas.microsoft.com/office/drawing/2014/main" id="{74CB742E-1677-4566-95B5-8B7B6A39ACE1}"/>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36" name="正方形/長方形 335">
          <a:extLst>
            <a:ext uri="{FF2B5EF4-FFF2-40B4-BE49-F238E27FC236}">
              <a16:creationId xmlns:a16="http://schemas.microsoft.com/office/drawing/2014/main" id="{D45C08FF-C04F-4F57-9BBA-5000686FE229}"/>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37" name="正方形/長方形 336">
          <a:extLst>
            <a:ext uri="{FF2B5EF4-FFF2-40B4-BE49-F238E27FC236}">
              <a16:creationId xmlns:a16="http://schemas.microsoft.com/office/drawing/2014/main" id="{AB49EE03-C937-43A2-80C1-50AA480465C7}"/>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38" name="正方形/長方形 337">
          <a:extLst>
            <a:ext uri="{FF2B5EF4-FFF2-40B4-BE49-F238E27FC236}">
              <a16:creationId xmlns:a16="http://schemas.microsoft.com/office/drawing/2014/main" id="{F8E8C745-6A76-46A8-B7E3-CA00E9E5AEC0}"/>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39" name="正方形/長方形 338">
          <a:extLst>
            <a:ext uri="{FF2B5EF4-FFF2-40B4-BE49-F238E27FC236}">
              <a16:creationId xmlns:a16="http://schemas.microsoft.com/office/drawing/2014/main" id="{23A7A778-B132-4E20-9226-C3B1374F4BE1}"/>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40" name="正方形/長方形 339">
          <a:extLst>
            <a:ext uri="{FF2B5EF4-FFF2-40B4-BE49-F238E27FC236}">
              <a16:creationId xmlns:a16="http://schemas.microsoft.com/office/drawing/2014/main" id="{CEC034F5-1EC4-42AF-BCED-57DBC7A0304E}"/>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41" name="テキスト ボックス 340">
          <a:extLst>
            <a:ext uri="{FF2B5EF4-FFF2-40B4-BE49-F238E27FC236}">
              <a16:creationId xmlns:a16="http://schemas.microsoft.com/office/drawing/2014/main" id="{322A4211-4A61-44F2-A6C2-149E6444747B}"/>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42" name="直線コネクタ 341">
          <a:extLst>
            <a:ext uri="{FF2B5EF4-FFF2-40B4-BE49-F238E27FC236}">
              <a16:creationId xmlns:a16="http://schemas.microsoft.com/office/drawing/2014/main" id="{AB518BC3-9C5C-437A-B560-C4439F62CC8D}"/>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43" name="直線コネクタ 342">
          <a:extLst>
            <a:ext uri="{FF2B5EF4-FFF2-40B4-BE49-F238E27FC236}">
              <a16:creationId xmlns:a16="http://schemas.microsoft.com/office/drawing/2014/main" id="{081C162F-985B-4A4D-A258-9373CCE09D24}"/>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344" name="テキスト ボックス 343">
          <a:extLst>
            <a:ext uri="{FF2B5EF4-FFF2-40B4-BE49-F238E27FC236}">
              <a16:creationId xmlns:a16="http://schemas.microsoft.com/office/drawing/2014/main" id="{DF8B72E7-E816-4B43-A466-16A82B2CE1AA}"/>
            </a:ext>
          </a:extLst>
        </xdr:cNvPr>
        <xdr:cNvSpPr txBox="1"/>
      </xdr:nvSpPr>
      <xdr:spPr>
        <a:xfrm>
          <a:off x="16252324" y="709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45" name="直線コネクタ 344">
          <a:extLst>
            <a:ext uri="{FF2B5EF4-FFF2-40B4-BE49-F238E27FC236}">
              <a16:creationId xmlns:a16="http://schemas.microsoft.com/office/drawing/2014/main" id="{C3AC724D-4E51-4700-8351-543A0F5F2907}"/>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346" name="テキスト ボックス 345">
          <a:extLst>
            <a:ext uri="{FF2B5EF4-FFF2-40B4-BE49-F238E27FC236}">
              <a16:creationId xmlns:a16="http://schemas.microsoft.com/office/drawing/2014/main" id="{271790B8-B989-420F-A276-2D1B6052C5EC}"/>
            </a:ext>
          </a:extLst>
        </xdr:cNvPr>
        <xdr:cNvSpPr txBox="1"/>
      </xdr:nvSpPr>
      <xdr:spPr>
        <a:xfrm>
          <a:off x="15943791" y="671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47" name="直線コネクタ 346">
          <a:extLst>
            <a:ext uri="{FF2B5EF4-FFF2-40B4-BE49-F238E27FC236}">
              <a16:creationId xmlns:a16="http://schemas.microsoft.com/office/drawing/2014/main" id="{6D78D8B5-F05F-499E-AAF1-4C5E7C4717D2}"/>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348" name="テキスト ボックス 347">
          <a:extLst>
            <a:ext uri="{FF2B5EF4-FFF2-40B4-BE49-F238E27FC236}">
              <a16:creationId xmlns:a16="http://schemas.microsoft.com/office/drawing/2014/main" id="{1C1996D8-BEF1-4F0D-BF79-02DD5B5D4865}"/>
            </a:ext>
          </a:extLst>
        </xdr:cNvPr>
        <xdr:cNvSpPr txBox="1"/>
      </xdr:nvSpPr>
      <xdr:spPr>
        <a:xfrm>
          <a:off x="15943791" y="6336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49" name="直線コネクタ 348">
          <a:extLst>
            <a:ext uri="{FF2B5EF4-FFF2-40B4-BE49-F238E27FC236}">
              <a16:creationId xmlns:a16="http://schemas.microsoft.com/office/drawing/2014/main" id="{B5C5BA04-C253-497E-B825-3024C3AC59D6}"/>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350" name="テキスト ボックス 349">
          <a:extLst>
            <a:ext uri="{FF2B5EF4-FFF2-40B4-BE49-F238E27FC236}">
              <a16:creationId xmlns:a16="http://schemas.microsoft.com/office/drawing/2014/main" id="{B55C0C44-1DE4-4727-9D63-F4DCC7740890}"/>
            </a:ext>
          </a:extLst>
        </xdr:cNvPr>
        <xdr:cNvSpPr txBox="1"/>
      </xdr:nvSpPr>
      <xdr:spPr>
        <a:xfrm>
          <a:off x="15943791" y="595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51" name="直線コネクタ 350">
          <a:extLst>
            <a:ext uri="{FF2B5EF4-FFF2-40B4-BE49-F238E27FC236}">
              <a16:creationId xmlns:a16="http://schemas.microsoft.com/office/drawing/2014/main" id="{42C63309-5833-425F-B0DE-2F8AFD93C41B}"/>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352" name="テキスト ボックス 351">
          <a:extLst>
            <a:ext uri="{FF2B5EF4-FFF2-40B4-BE49-F238E27FC236}">
              <a16:creationId xmlns:a16="http://schemas.microsoft.com/office/drawing/2014/main" id="{42992449-EA40-4684-93CC-51A3FB31FC31}"/>
            </a:ext>
          </a:extLst>
        </xdr:cNvPr>
        <xdr:cNvSpPr txBox="1"/>
      </xdr:nvSpPr>
      <xdr:spPr>
        <a:xfrm>
          <a:off x="15943791" y="5574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53" name="直線コネクタ 352">
          <a:extLst>
            <a:ext uri="{FF2B5EF4-FFF2-40B4-BE49-F238E27FC236}">
              <a16:creationId xmlns:a16="http://schemas.microsoft.com/office/drawing/2014/main" id="{30E35A29-E421-4979-BFE9-13F0A451AD7F}"/>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54" name="テキスト ボックス 353">
          <a:extLst>
            <a:ext uri="{FF2B5EF4-FFF2-40B4-BE49-F238E27FC236}">
              <a16:creationId xmlns:a16="http://schemas.microsoft.com/office/drawing/2014/main" id="{016685E5-C316-4958-95D8-AB51E3C9E656}"/>
            </a:ext>
          </a:extLst>
        </xdr:cNvPr>
        <xdr:cNvSpPr txBox="1"/>
      </xdr:nvSpPr>
      <xdr:spPr>
        <a:xfrm>
          <a:off x="15849828" y="519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55" name="【一般廃棄物処理施設】&#10;一人当たり有形固定資産（償却資産）額グラフ枠">
          <a:extLst>
            <a:ext uri="{FF2B5EF4-FFF2-40B4-BE49-F238E27FC236}">
              <a16:creationId xmlns:a16="http://schemas.microsoft.com/office/drawing/2014/main" id="{1C7663BE-7545-4096-BB5B-C196AE1DA4C3}"/>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114477</xdr:rowOff>
    </xdr:from>
    <xdr:to>
      <xdr:col>116</xdr:col>
      <xdr:colOff>62864</xdr:colOff>
      <xdr:row>42</xdr:row>
      <xdr:rowOff>32341</xdr:rowOff>
    </xdr:to>
    <xdr:cxnSp macro="">
      <xdr:nvCxnSpPr>
        <xdr:cNvPr id="356" name="直線コネクタ 355">
          <a:extLst>
            <a:ext uri="{FF2B5EF4-FFF2-40B4-BE49-F238E27FC236}">
              <a16:creationId xmlns:a16="http://schemas.microsoft.com/office/drawing/2014/main" id="{C9B270C8-8255-4F67-A970-DD87D134E7D8}"/>
            </a:ext>
          </a:extLst>
        </xdr:cNvPr>
        <xdr:cNvCxnSpPr/>
      </xdr:nvCxnSpPr>
      <xdr:spPr>
        <a:xfrm flipV="1">
          <a:off x="19947254" y="5943777"/>
          <a:ext cx="0" cy="1287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36168</xdr:rowOff>
    </xdr:from>
    <xdr:ext cx="469744" cy="259045"/>
    <xdr:sp macro="" textlink="">
      <xdr:nvSpPr>
        <xdr:cNvPr id="357" name="【一般廃棄物処理施設】&#10;一人当たり有形固定資産（償却資産）額最小値テキスト">
          <a:extLst>
            <a:ext uri="{FF2B5EF4-FFF2-40B4-BE49-F238E27FC236}">
              <a16:creationId xmlns:a16="http://schemas.microsoft.com/office/drawing/2014/main" id="{AC45B6AA-906F-4EC7-9F02-365422E2058D}"/>
            </a:ext>
          </a:extLst>
        </xdr:cNvPr>
        <xdr:cNvSpPr txBox="1"/>
      </xdr:nvSpPr>
      <xdr:spPr>
        <a:xfrm>
          <a:off x="19985990" y="7237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32341</xdr:rowOff>
    </xdr:from>
    <xdr:to>
      <xdr:col>116</xdr:col>
      <xdr:colOff>152400</xdr:colOff>
      <xdr:row>42</xdr:row>
      <xdr:rowOff>32341</xdr:rowOff>
    </xdr:to>
    <xdr:cxnSp macro="">
      <xdr:nvCxnSpPr>
        <xdr:cNvPr id="358" name="直線コネクタ 357">
          <a:extLst>
            <a:ext uri="{FF2B5EF4-FFF2-40B4-BE49-F238E27FC236}">
              <a16:creationId xmlns:a16="http://schemas.microsoft.com/office/drawing/2014/main" id="{9518BF30-A576-450F-9DF1-5CB234E0876C}"/>
            </a:ext>
          </a:extLst>
        </xdr:cNvPr>
        <xdr:cNvCxnSpPr/>
      </xdr:nvCxnSpPr>
      <xdr:spPr>
        <a:xfrm>
          <a:off x="19885660" y="72313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61154</xdr:rowOff>
    </xdr:from>
    <xdr:ext cx="599010" cy="259045"/>
    <xdr:sp macro="" textlink="">
      <xdr:nvSpPr>
        <xdr:cNvPr id="359" name="【一般廃棄物処理施設】&#10;一人当たり有形固定資産（償却資産）額最大値テキスト">
          <a:extLst>
            <a:ext uri="{FF2B5EF4-FFF2-40B4-BE49-F238E27FC236}">
              <a16:creationId xmlns:a16="http://schemas.microsoft.com/office/drawing/2014/main" id="{6A7F267D-CBFF-4EC9-9C16-8E416E8A222F}"/>
            </a:ext>
          </a:extLst>
        </xdr:cNvPr>
        <xdr:cNvSpPr txBox="1"/>
      </xdr:nvSpPr>
      <xdr:spPr>
        <a:xfrm>
          <a:off x="19985990" y="5715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114477</xdr:rowOff>
    </xdr:from>
    <xdr:to>
      <xdr:col>116</xdr:col>
      <xdr:colOff>152400</xdr:colOff>
      <xdr:row>34</xdr:row>
      <xdr:rowOff>114477</xdr:rowOff>
    </xdr:to>
    <xdr:cxnSp macro="">
      <xdr:nvCxnSpPr>
        <xdr:cNvPr id="360" name="直線コネクタ 359">
          <a:extLst>
            <a:ext uri="{FF2B5EF4-FFF2-40B4-BE49-F238E27FC236}">
              <a16:creationId xmlns:a16="http://schemas.microsoft.com/office/drawing/2014/main" id="{D374D8C8-70ED-4614-AD58-218073FD127F}"/>
            </a:ext>
          </a:extLst>
        </xdr:cNvPr>
        <xdr:cNvCxnSpPr/>
      </xdr:nvCxnSpPr>
      <xdr:spPr>
        <a:xfrm>
          <a:off x="19885660" y="59437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29312</xdr:rowOff>
    </xdr:from>
    <xdr:ext cx="599010" cy="259045"/>
    <xdr:sp macro="" textlink="">
      <xdr:nvSpPr>
        <xdr:cNvPr id="361" name="【一般廃棄物処理施設】&#10;一人当たり有形固定資産（償却資産）額平均値テキスト">
          <a:extLst>
            <a:ext uri="{FF2B5EF4-FFF2-40B4-BE49-F238E27FC236}">
              <a16:creationId xmlns:a16="http://schemas.microsoft.com/office/drawing/2014/main" id="{868B4264-BDD3-4A74-9340-43D1010E99D5}"/>
            </a:ext>
          </a:extLst>
        </xdr:cNvPr>
        <xdr:cNvSpPr txBox="1"/>
      </xdr:nvSpPr>
      <xdr:spPr>
        <a:xfrm>
          <a:off x="19985990" y="67139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50885</xdr:rowOff>
    </xdr:from>
    <xdr:to>
      <xdr:col>116</xdr:col>
      <xdr:colOff>114300</xdr:colOff>
      <xdr:row>39</xdr:row>
      <xdr:rowOff>152485</xdr:rowOff>
    </xdr:to>
    <xdr:sp macro="" textlink="">
      <xdr:nvSpPr>
        <xdr:cNvPr id="362" name="フローチャート: 判断 361">
          <a:extLst>
            <a:ext uri="{FF2B5EF4-FFF2-40B4-BE49-F238E27FC236}">
              <a16:creationId xmlns:a16="http://schemas.microsoft.com/office/drawing/2014/main" id="{3CF791D7-B1B4-4E6D-8F1E-81DFE095E05E}"/>
            </a:ext>
          </a:extLst>
        </xdr:cNvPr>
        <xdr:cNvSpPr/>
      </xdr:nvSpPr>
      <xdr:spPr>
        <a:xfrm>
          <a:off x="19904710" y="674124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31766</xdr:rowOff>
    </xdr:from>
    <xdr:to>
      <xdr:col>112</xdr:col>
      <xdr:colOff>38100</xdr:colOff>
      <xdr:row>39</xdr:row>
      <xdr:rowOff>133366</xdr:rowOff>
    </xdr:to>
    <xdr:sp macro="" textlink="">
      <xdr:nvSpPr>
        <xdr:cNvPr id="363" name="フローチャート: 判断 362">
          <a:extLst>
            <a:ext uri="{FF2B5EF4-FFF2-40B4-BE49-F238E27FC236}">
              <a16:creationId xmlns:a16="http://schemas.microsoft.com/office/drawing/2014/main" id="{978A49BB-8316-4ABA-9EDD-6EA2024A0978}"/>
            </a:ext>
          </a:extLst>
        </xdr:cNvPr>
        <xdr:cNvSpPr/>
      </xdr:nvSpPr>
      <xdr:spPr>
        <a:xfrm>
          <a:off x="19161760" y="6716411"/>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62610</xdr:rowOff>
    </xdr:from>
    <xdr:to>
      <xdr:col>107</xdr:col>
      <xdr:colOff>101600</xdr:colOff>
      <xdr:row>39</xdr:row>
      <xdr:rowOff>164210</xdr:rowOff>
    </xdr:to>
    <xdr:sp macro="" textlink="">
      <xdr:nvSpPr>
        <xdr:cNvPr id="364" name="フローチャート: 判断 363">
          <a:extLst>
            <a:ext uri="{FF2B5EF4-FFF2-40B4-BE49-F238E27FC236}">
              <a16:creationId xmlns:a16="http://schemas.microsoft.com/office/drawing/2014/main" id="{3418F05C-AC72-441A-BB2B-7955B1604C27}"/>
            </a:ext>
          </a:extLst>
        </xdr:cNvPr>
        <xdr:cNvSpPr/>
      </xdr:nvSpPr>
      <xdr:spPr>
        <a:xfrm>
          <a:off x="18345150" y="674535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118303</xdr:rowOff>
    </xdr:from>
    <xdr:to>
      <xdr:col>102</xdr:col>
      <xdr:colOff>165100</xdr:colOff>
      <xdr:row>40</xdr:row>
      <xdr:rowOff>48453</xdr:rowOff>
    </xdr:to>
    <xdr:sp macro="" textlink="">
      <xdr:nvSpPr>
        <xdr:cNvPr id="365" name="フローチャート: 判断 364">
          <a:extLst>
            <a:ext uri="{FF2B5EF4-FFF2-40B4-BE49-F238E27FC236}">
              <a16:creationId xmlns:a16="http://schemas.microsoft.com/office/drawing/2014/main" id="{C98B9627-0524-490C-A790-146C20DEC56D}"/>
            </a:ext>
          </a:extLst>
        </xdr:cNvPr>
        <xdr:cNvSpPr/>
      </xdr:nvSpPr>
      <xdr:spPr>
        <a:xfrm>
          <a:off x="17547590" y="6806758"/>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154403</xdr:rowOff>
    </xdr:from>
    <xdr:to>
      <xdr:col>98</xdr:col>
      <xdr:colOff>38100</xdr:colOff>
      <xdr:row>40</xdr:row>
      <xdr:rowOff>84553</xdr:rowOff>
    </xdr:to>
    <xdr:sp macro="" textlink="">
      <xdr:nvSpPr>
        <xdr:cNvPr id="366" name="フローチャート: 判断 365">
          <a:extLst>
            <a:ext uri="{FF2B5EF4-FFF2-40B4-BE49-F238E27FC236}">
              <a16:creationId xmlns:a16="http://schemas.microsoft.com/office/drawing/2014/main" id="{B7BB774F-4D6F-450A-8129-32E759745A0B}"/>
            </a:ext>
          </a:extLst>
        </xdr:cNvPr>
        <xdr:cNvSpPr/>
      </xdr:nvSpPr>
      <xdr:spPr>
        <a:xfrm>
          <a:off x="16761460" y="684095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67" name="テキスト ボックス 366">
          <a:extLst>
            <a:ext uri="{FF2B5EF4-FFF2-40B4-BE49-F238E27FC236}">
              <a16:creationId xmlns:a16="http://schemas.microsoft.com/office/drawing/2014/main" id="{C7AF2F4A-3054-4ED9-9BD0-0ADCC1BEF105}"/>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68" name="テキスト ボックス 367">
          <a:extLst>
            <a:ext uri="{FF2B5EF4-FFF2-40B4-BE49-F238E27FC236}">
              <a16:creationId xmlns:a16="http://schemas.microsoft.com/office/drawing/2014/main" id="{888DD2EA-81E7-4DB6-A982-899B9E9ADA29}"/>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69" name="テキスト ボックス 368">
          <a:extLst>
            <a:ext uri="{FF2B5EF4-FFF2-40B4-BE49-F238E27FC236}">
              <a16:creationId xmlns:a16="http://schemas.microsoft.com/office/drawing/2014/main" id="{44902576-0377-4D79-995D-077F3D121A15}"/>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70" name="テキスト ボックス 369">
          <a:extLst>
            <a:ext uri="{FF2B5EF4-FFF2-40B4-BE49-F238E27FC236}">
              <a16:creationId xmlns:a16="http://schemas.microsoft.com/office/drawing/2014/main" id="{A6474CAE-36E2-4243-8613-95ADAC21B7B6}"/>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71" name="テキスト ボックス 370">
          <a:extLst>
            <a:ext uri="{FF2B5EF4-FFF2-40B4-BE49-F238E27FC236}">
              <a16:creationId xmlns:a16="http://schemas.microsoft.com/office/drawing/2014/main" id="{26B51E72-D77D-4C4A-9EF6-76481BF31A43}"/>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135663</xdr:rowOff>
    </xdr:from>
    <xdr:to>
      <xdr:col>112</xdr:col>
      <xdr:colOff>38100</xdr:colOff>
      <xdr:row>42</xdr:row>
      <xdr:rowOff>65813</xdr:rowOff>
    </xdr:to>
    <xdr:sp macro="" textlink="">
      <xdr:nvSpPr>
        <xdr:cNvPr id="372" name="楕円 371">
          <a:extLst>
            <a:ext uri="{FF2B5EF4-FFF2-40B4-BE49-F238E27FC236}">
              <a16:creationId xmlns:a16="http://schemas.microsoft.com/office/drawing/2014/main" id="{2722D9BE-F769-45B9-80BC-EF0153AF9653}"/>
            </a:ext>
          </a:extLst>
        </xdr:cNvPr>
        <xdr:cNvSpPr/>
      </xdr:nvSpPr>
      <xdr:spPr>
        <a:xfrm>
          <a:off x="19161760" y="716130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41</xdr:row>
      <xdr:rowOff>136502</xdr:rowOff>
    </xdr:from>
    <xdr:to>
      <xdr:col>102</xdr:col>
      <xdr:colOff>165100</xdr:colOff>
      <xdr:row>42</xdr:row>
      <xdr:rowOff>66652</xdr:rowOff>
    </xdr:to>
    <xdr:sp macro="" textlink="">
      <xdr:nvSpPr>
        <xdr:cNvPr id="373" name="楕円 372">
          <a:extLst>
            <a:ext uri="{FF2B5EF4-FFF2-40B4-BE49-F238E27FC236}">
              <a16:creationId xmlns:a16="http://schemas.microsoft.com/office/drawing/2014/main" id="{FA8DFD5A-3B9D-4363-A8C0-169B02C584BA}"/>
            </a:ext>
          </a:extLst>
        </xdr:cNvPr>
        <xdr:cNvSpPr/>
      </xdr:nvSpPr>
      <xdr:spPr>
        <a:xfrm>
          <a:off x="17547590" y="716214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41</xdr:row>
      <xdr:rowOff>136816</xdr:rowOff>
    </xdr:from>
    <xdr:to>
      <xdr:col>98</xdr:col>
      <xdr:colOff>38100</xdr:colOff>
      <xdr:row>42</xdr:row>
      <xdr:rowOff>66966</xdr:rowOff>
    </xdr:to>
    <xdr:sp macro="" textlink="">
      <xdr:nvSpPr>
        <xdr:cNvPr id="374" name="楕円 373">
          <a:extLst>
            <a:ext uri="{FF2B5EF4-FFF2-40B4-BE49-F238E27FC236}">
              <a16:creationId xmlns:a16="http://schemas.microsoft.com/office/drawing/2014/main" id="{B9D7DFD7-6339-47A7-9B56-4EF5510631FB}"/>
            </a:ext>
          </a:extLst>
        </xdr:cNvPr>
        <xdr:cNvSpPr/>
      </xdr:nvSpPr>
      <xdr:spPr>
        <a:xfrm>
          <a:off x="16761460" y="716245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15852</xdr:rowOff>
    </xdr:from>
    <xdr:to>
      <xdr:col>102</xdr:col>
      <xdr:colOff>114300</xdr:colOff>
      <xdr:row>42</xdr:row>
      <xdr:rowOff>16166</xdr:rowOff>
    </xdr:to>
    <xdr:cxnSp macro="">
      <xdr:nvCxnSpPr>
        <xdr:cNvPr id="375" name="直線コネクタ 374">
          <a:extLst>
            <a:ext uri="{FF2B5EF4-FFF2-40B4-BE49-F238E27FC236}">
              <a16:creationId xmlns:a16="http://schemas.microsoft.com/office/drawing/2014/main" id="{47FE46EC-2CA3-4F4A-94C7-7A2627562BB2}"/>
            </a:ext>
          </a:extLst>
        </xdr:cNvPr>
        <xdr:cNvCxnSpPr/>
      </xdr:nvCxnSpPr>
      <xdr:spPr>
        <a:xfrm flipV="1">
          <a:off x="16804640" y="7220562"/>
          <a:ext cx="797560" cy="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149893</xdr:rowOff>
    </xdr:from>
    <xdr:ext cx="599010" cy="259045"/>
    <xdr:sp macro="" textlink="">
      <xdr:nvSpPr>
        <xdr:cNvPr id="376" name="n_1aveValue【一般廃棄物処理施設】&#10;一人当たり有形固定資産（償却資産）額">
          <a:extLst>
            <a:ext uri="{FF2B5EF4-FFF2-40B4-BE49-F238E27FC236}">
              <a16:creationId xmlns:a16="http://schemas.microsoft.com/office/drawing/2014/main" id="{AD4E3844-179E-434C-B528-D07C3A540060}"/>
            </a:ext>
          </a:extLst>
        </xdr:cNvPr>
        <xdr:cNvSpPr txBox="1"/>
      </xdr:nvSpPr>
      <xdr:spPr>
        <a:xfrm>
          <a:off x="18919405" y="6493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9287</xdr:rowOff>
    </xdr:from>
    <xdr:ext cx="599010" cy="259045"/>
    <xdr:sp macro="" textlink="">
      <xdr:nvSpPr>
        <xdr:cNvPr id="377" name="n_2aveValue【一般廃棄物処理施設】&#10;一人当たり有形固定資産（償却資産）額">
          <a:extLst>
            <a:ext uri="{FF2B5EF4-FFF2-40B4-BE49-F238E27FC236}">
              <a16:creationId xmlns:a16="http://schemas.microsoft.com/office/drawing/2014/main" id="{7912A2C6-0342-4D66-960E-6A6E11AA7F90}"/>
            </a:ext>
          </a:extLst>
        </xdr:cNvPr>
        <xdr:cNvSpPr txBox="1"/>
      </xdr:nvSpPr>
      <xdr:spPr>
        <a:xfrm>
          <a:off x="18138355" y="6526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64980</xdr:rowOff>
    </xdr:from>
    <xdr:ext cx="599010" cy="259045"/>
    <xdr:sp macro="" textlink="">
      <xdr:nvSpPr>
        <xdr:cNvPr id="378" name="n_3aveValue【一般廃棄物処理施設】&#10;一人当たり有形固定資産（償却資産）額">
          <a:extLst>
            <a:ext uri="{FF2B5EF4-FFF2-40B4-BE49-F238E27FC236}">
              <a16:creationId xmlns:a16="http://schemas.microsoft.com/office/drawing/2014/main" id="{5CA08320-007E-4148-883E-AFAF208A819A}"/>
            </a:ext>
          </a:extLst>
        </xdr:cNvPr>
        <xdr:cNvSpPr txBox="1"/>
      </xdr:nvSpPr>
      <xdr:spPr>
        <a:xfrm>
          <a:off x="17323650" y="6578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101080</xdr:rowOff>
    </xdr:from>
    <xdr:ext cx="599010" cy="259045"/>
    <xdr:sp macro="" textlink="">
      <xdr:nvSpPr>
        <xdr:cNvPr id="379" name="n_4aveValue【一般廃棄物処理施設】&#10;一人当たり有形固定資産（償却資産）額">
          <a:extLst>
            <a:ext uri="{FF2B5EF4-FFF2-40B4-BE49-F238E27FC236}">
              <a16:creationId xmlns:a16="http://schemas.microsoft.com/office/drawing/2014/main" id="{3BAD97BE-D6B4-4DBC-8BDB-E78F56CFC8ED}"/>
            </a:ext>
          </a:extLst>
        </xdr:cNvPr>
        <xdr:cNvSpPr txBox="1"/>
      </xdr:nvSpPr>
      <xdr:spPr>
        <a:xfrm>
          <a:off x="16526090" y="6612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42</xdr:row>
      <xdr:rowOff>56940</xdr:rowOff>
    </xdr:from>
    <xdr:ext cx="534377" cy="259045"/>
    <xdr:sp macro="" textlink="">
      <xdr:nvSpPr>
        <xdr:cNvPr id="380" name="n_1mainValue【一般廃棄物処理施設】&#10;一人当たり有形固定資産（償却資産）額">
          <a:extLst>
            <a:ext uri="{FF2B5EF4-FFF2-40B4-BE49-F238E27FC236}">
              <a16:creationId xmlns:a16="http://schemas.microsoft.com/office/drawing/2014/main" id="{637FD0C5-A787-4DBB-B574-7BFCA2B67E2B}"/>
            </a:ext>
          </a:extLst>
        </xdr:cNvPr>
        <xdr:cNvSpPr txBox="1"/>
      </xdr:nvSpPr>
      <xdr:spPr>
        <a:xfrm>
          <a:off x="18951721" y="7261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42</xdr:row>
      <xdr:rowOff>57779</xdr:rowOff>
    </xdr:from>
    <xdr:ext cx="534377" cy="259045"/>
    <xdr:sp macro="" textlink="">
      <xdr:nvSpPr>
        <xdr:cNvPr id="381" name="n_3mainValue【一般廃棄物処理施設】&#10;一人当たり有形固定資産（償却資産）額">
          <a:extLst>
            <a:ext uri="{FF2B5EF4-FFF2-40B4-BE49-F238E27FC236}">
              <a16:creationId xmlns:a16="http://schemas.microsoft.com/office/drawing/2014/main" id="{5323B27B-65AB-4829-BA04-A5992F7A44B2}"/>
            </a:ext>
          </a:extLst>
        </xdr:cNvPr>
        <xdr:cNvSpPr txBox="1"/>
      </xdr:nvSpPr>
      <xdr:spPr>
        <a:xfrm>
          <a:off x="17354061" y="7254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42</xdr:row>
      <xdr:rowOff>58093</xdr:rowOff>
    </xdr:from>
    <xdr:ext cx="534377" cy="259045"/>
    <xdr:sp macro="" textlink="">
      <xdr:nvSpPr>
        <xdr:cNvPr id="382" name="n_4mainValue【一般廃棄物処理施設】&#10;一人当たり有形固定資産（償却資産）額">
          <a:extLst>
            <a:ext uri="{FF2B5EF4-FFF2-40B4-BE49-F238E27FC236}">
              <a16:creationId xmlns:a16="http://schemas.microsoft.com/office/drawing/2014/main" id="{7C60493B-F6FD-41C5-8CEC-81906F3BDA3A}"/>
            </a:ext>
          </a:extLst>
        </xdr:cNvPr>
        <xdr:cNvSpPr txBox="1"/>
      </xdr:nvSpPr>
      <xdr:spPr>
        <a:xfrm>
          <a:off x="16556501" y="7255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83" name="正方形/長方形 382">
          <a:extLst>
            <a:ext uri="{FF2B5EF4-FFF2-40B4-BE49-F238E27FC236}">
              <a16:creationId xmlns:a16="http://schemas.microsoft.com/office/drawing/2014/main" id="{2E9378F0-AC0E-4720-B9E4-777CF89D30E2}"/>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84" name="正方形/長方形 383">
          <a:extLst>
            <a:ext uri="{FF2B5EF4-FFF2-40B4-BE49-F238E27FC236}">
              <a16:creationId xmlns:a16="http://schemas.microsoft.com/office/drawing/2014/main" id="{12C1110E-848B-4B8F-AC84-3ACBF0AA272C}"/>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85" name="正方形/長方形 384">
          <a:extLst>
            <a:ext uri="{FF2B5EF4-FFF2-40B4-BE49-F238E27FC236}">
              <a16:creationId xmlns:a16="http://schemas.microsoft.com/office/drawing/2014/main" id="{303CCA0B-5E0E-4D63-ABA5-D9483401B0E3}"/>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86" name="正方形/長方形 385">
          <a:extLst>
            <a:ext uri="{FF2B5EF4-FFF2-40B4-BE49-F238E27FC236}">
              <a16:creationId xmlns:a16="http://schemas.microsoft.com/office/drawing/2014/main" id="{9EBD4D2B-0E78-4BDA-9C90-F2E1BA237F87}"/>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87" name="正方形/長方形 386">
          <a:extLst>
            <a:ext uri="{FF2B5EF4-FFF2-40B4-BE49-F238E27FC236}">
              <a16:creationId xmlns:a16="http://schemas.microsoft.com/office/drawing/2014/main" id="{3754BA40-74EF-4582-A026-FA5929D2782E}"/>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88" name="正方形/長方形 387">
          <a:extLst>
            <a:ext uri="{FF2B5EF4-FFF2-40B4-BE49-F238E27FC236}">
              <a16:creationId xmlns:a16="http://schemas.microsoft.com/office/drawing/2014/main" id="{C65FE37C-1C8E-448F-A8EB-320A68BFCFF7}"/>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89" name="正方形/長方形 388">
          <a:extLst>
            <a:ext uri="{FF2B5EF4-FFF2-40B4-BE49-F238E27FC236}">
              <a16:creationId xmlns:a16="http://schemas.microsoft.com/office/drawing/2014/main" id="{45C04C40-4EFE-4963-BD31-58798AA81F40}"/>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90" name="正方形/長方形 389">
          <a:extLst>
            <a:ext uri="{FF2B5EF4-FFF2-40B4-BE49-F238E27FC236}">
              <a16:creationId xmlns:a16="http://schemas.microsoft.com/office/drawing/2014/main" id="{05A56C4B-7C55-4438-8DD9-82EBCC8EEEC7}"/>
            </a:ext>
          </a:extLst>
        </xdr:cNvPr>
        <xdr:cNvSpPr/>
      </xdr:nvSpPr>
      <xdr:spPr>
        <a:xfrm>
          <a:off x="11203940" y="914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391" name="正方形/長方形 390">
          <a:extLst>
            <a:ext uri="{FF2B5EF4-FFF2-40B4-BE49-F238E27FC236}">
              <a16:creationId xmlns:a16="http://schemas.microsoft.com/office/drawing/2014/main" id="{0D5EA5DD-763B-482C-A5B5-EEB9F2B7C27D}"/>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92" name="正方形/長方形 391">
          <a:extLst>
            <a:ext uri="{FF2B5EF4-FFF2-40B4-BE49-F238E27FC236}">
              <a16:creationId xmlns:a16="http://schemas.microsoft.com/office/drawing/2014/main" id="{5A7CC9CF-2756-479C-8C79-B350A41A10E0}"/>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93" name="正方形/長方形 392">
          <a:extLst>
            <a:ext uri="{FF2B5EF4-FFF2-40B4-BE49-F238E27FC236}">
              <a16:creationId xmlns:a16="http://schemas.microsoft.com/office/drawing/2014/main" id="{D59C74EC-F435-4705-AD03-324529ADBBC7}"/>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94" name="正方形/長方形 393">
          <a:extLst>
            <a:ext uri="{FF2B5EF4-FFF2-40B4-BE49-F238E27FC236}">
              <a16:creationId xmlns:a16="http://schemas.microsoft.com/office/drawing/2014/main" id="{5A5AD7D1-8ED3-4332-8BE8-989BB1627881}"/>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95" name="正方形/長方形 394">
          <a:extLst>
            <a:ext uri="{FF2B5EF4-FFF2-40B4-BE49-F238E27FC236}">
              <a16:creationId xmlns:a16="http://schemas.microsoft.com/office/drawing/2014/main" id="{E30C905B-50FB-40E2-80DE-32288466DD1C}"/>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96" name="正方形/長方形 395">
          <a:extLst>
            <a:ext uri="{FF2B5EF4-FFF2-40B4-BE49-F238E27FC236}">
              <a16:creationId xmlns:a16="http://schemas.microsoft.com/office/drawing/2014/main" id="{D7FEBAF2-884B-45D4-8C51-D22DAAB03865}"/>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97" name="正方形/長方形 396">
          <a:extLst>
            <a:ext uri="{FF2B5EF4-FFF2-40B4-BE49-F238E27FC236}">
              <a16:creationId xmlns:a16="http://schemas.microsoft.com/office/drawing/2014/main" id="{856E9BD6-A714-4D31-9B81-987132576A10}"/>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98" name="正方形/長方形 397">
          <a:extLst>
            <a:ext uri="{FF2B5EF4-FFF2-40B4-BE49-F238E27FC236}">
              <a16:creationId xmlns:a16="http://schemas.microsoft.com/office/drawing/2014/main" id="{BF052459-95BB-4EF1-8331-FCBEB8121B8F}"/>
            </a:ext>
          </a:extLst>
        </xdr:cNvPr>
        <xdr:cNvSpPr/>
      </xdr:nvSpPr>
      <xdr:spPr>
        <a:xfrm>
          <a:off x="16459200" y="914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399" name="正方形/長方形 398">
          <a:extLst>
            <a:ext uri="{FF2B5EF4-FFF2-40B4-BE49-F238E27FC236}">
              <a16:creationId xmlns:a16="http://schemas.microsoft.com/office/drawing/2014/main" id="{6BCC7C65-C54B-40DA-BD28-3B6D9201EC9C}"/>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00" name="正方形/長方形 399">
          <a:extLst>
            <a:ext uri="{FF2B5EF4-FFF2-40B4-BE49-F238E27FC236}">
              <a16:creationId xmlns:a16="http://schemas.microsoft.com/office/drawing/2014/main" id="{0C0BFEBD-7B4D-42F5-9EB2-4064BCAF4E29}"/>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01" name="正方形/長方形 400">
          <a:extLst>
            <a:ext uri="{FF2B5EF4-FFF2-40B4-BE49-F238E27FC236}">
              <a16:creationId xmlns:a16="http://schemas.microsoft.com/office/drawing/2014/main" id="{1078FC9A-3AE7-4EAB-BEC1-228B30A331D2}"/>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02" name="正方形/長方形 401">
          <a:extLst>
            <a:ext uri="{FF2B5EF4-FFF2-40B4-BE49-F238E27FC236}">
              <a16:creationId xmlns:a16="http://schemas.microsoft.com/office/drawing/2014/main" id="{6A2907FE-8111-4304-8ED9-D72F777A2A9C}"/>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03" name="正方形/長方形 402">
          <a:extLst>
            <a:ext uri="{FF2B5EF4-FFF2-40B4-BE49-F238E27FC236}">
              <a16:creationId xmlns:a16="http://schemas.microsoft.com/office/drawing/2014/main" id="{F57C0FF8-539D-420B-8D9F-1593752AFE4A}"/>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04" name="正方形/長方形 403">
          <a:extLst>
            <a:ext uri="{FF2B5EF4-FFF2-40B4-BE49-F238E27FC236}">
              <a16:creationId xmlns:a16="http://schemas.microsoft.com/office/drawing/2014/main" id="{F064B42B-0F90-4F7A-B0BF-5A725B9041DD}"/>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05" name="正方形/長方形 404">
          <a:extLst>
            <a:ext uri="{FF2B5EF4-FFF2-40B4-BE49-F238E27FC236}">
              <a16:creationId xmlns:a16="http://schemas.microsoft.com/office/drawing/2014/main" id="{B386A891-413E-4C62-8414-DA516A3B8A5B}"/>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06" name="正方形/長方形 405">
          <a:extLst>
            <a:ext uri="{FF2B5EF4-FFF2-40B4-BE49-F238E27FC236}">
              <a16:creationId xmlns:a16="http://schemas.microsoft.com/office/drawing/2014/main" id="{6547D65F-5431-40FE-90BD-617BAA7856AA}"/>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07" name="テキスト ボックス 406">
          <a:extLst>
            <a:ext uri="{FF2B5EF4-FFF2-40B4-BE49-F238E27FC236}">
              <a16:creationId xmlns:a16="http://schemas.microsoft.com/office/drawing/2014/main" id="{BF25CBE2-A930-434A-80D8-39825B8275DE}"/>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08" name="直線コネクタ 407">
          <a:extLst>
            <a:ext uri="{FF2B5EF4-FFF2-40B4-BE49-F238E27FC236}">
              <a16:creationId xmlns:a16="http://schemas.microsoft.com/office/drawing/2014/main" id="{38B030F3-83C4-47FA-9A66-186209B96CB5}"/>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09" name="テキスト ボックス 408">
          <a:extLst>
            <a:ext uri="{FF2B5EF4-FFF2-40B4-BE49-F238E27FC236}">
              <a16:creationId xmlns:a16="http://schemas.microsoft.com/office/drawing/2014/main" id="{F6B0ED1E-BE2B-4A72-94E1-23B3C4EC7C23}"/>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10" name="直線コネクタ 409">
          <a:extLst>
            <a:ext uri="{FF2B5EF4-FFF2-40B4-BE49-F238E27FC236}">
              <a16:creationId xmlns:a16="http://schemas.microsoft.com/office/drawing/2014/main" id="{FCBB5EED-64D0-47A6-A604-61EDF33E321B}"/>
            </a:ext>
          </a:extLst>
        </xdr:cNvPr>
        <xdr:cNvCxnSpPr/>
      </xdr:nvCxnSpPr>
      <xdr:spPr>
        <a:xfrm>
          <a:off x="1120394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11" name="テキスト ボックス 410">
          <a:extLst>
            <a:ext uri="{FF2B5EF4-FFF2-40B4-BE49-F238E27FC236}">
              <a16:creationId xmlns:a16="http://schemas.microsoft.com/office/drawing/2014/main" id="{E30FF021-E619-4271-AB85-B8DD28272751}"/>
            </a:ext>
          </a:extLst>
        </xdr:cNvPr>
        <xdr:cNvSpPr txBox="1"/>
      </xdr:nvSpPr>
      <xdr:spPr>
        <a:xfrm>
          <a:off x="1080153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12" name="直線コネクタ 411">
          <a:extLst>
            <a:ext uri="{FF2B5EF4-FFF2-40B4-BE49-F238E27FC236}">
              <a16:creationId xmlns:a16="http://schemas.microsoft.com/office/drawing/2014/main" id="{C0DA140D-6E48-4B56-B2FE-AA85F192088D}"/>
            </a:ext>
          </a:extLst>
        </xdr:cNvPr>
        <xdr:cNvCxnSpPr/>
      </xdr:nvCxnSpPr>
      <xdr:spPr>
        <a:xfrm>
          <a:off x="1120394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13" name="テキスト ボックス 412">
          <a:extLst>
            <a:ext uri="{FF2B5EF4-FFF2-40B4-BE49-F238E27FC236}">
              <a16:creationId xmlns:a16="http://schemas.microsoft.com/office/drawing/2014/main" id="{FDD41393-DFE8-4F02-8753-EC0CDACE8C0F}"/>
            </a:ext>
          </a:extLst>
        </xdr:cNvPr>
        <xdr:cNvSpPr txBox="1"/>
      </xdr:nvSpPr>
      <xdr:spPr>
        <a:xfrm>
          <a:off x="1084279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14" name="直線コネクタ 413">
          <a:extLst>
            <a:ext uri="{FF2B5EF4-FFF2-40B4-BE49-F238E27FC236}">
              <a16:creationId xmlns:a16="http://schemas.microsoft.com/office/drawing/2014/main" id="{6E2E08D4-877C-4EDD-B311-B61E9A4CED0A}"/>
            </a:ext>
          </a:extLst>
        </xdr:cNvPr>
        <xdr:cNvCxnSpPr/>
      </xdr:nvCxnSpPr>
      <xdr:spPr>
        <a:xfrm>
          <a:off x="1120394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15" name="テキスト ボックス 414">
          <a:extLst>
            <a:ext uri="{FF2B5EF4-FFF2-40B4-BE49-F238E27FC236}">
              <a16:creationId xmlns:a16="http://schemas.microsoft.com/office/drawing/2014/main" id="{C48B096F-49B6-45D9-B304-51B949E7F22D}"/>
            </a:ext>
          </a:extLst>
        </xdr:cNvPr>
        <xdr:cNvSpPr txBox="1"/>
      </xdr:nvSpPr>
      <xdr:spPr>
        <a:xfrm>
          <a:off x="1084279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16" name="直線コネクタ 415">
          <a:extLst>
            <a:ext uri="{FF2B5EF4-FFF2-40B4-BE49-F238E27FC236}">
              <a16:creationId xmlns:a16="http://schemas.microsoft.com/office/drawing/2014/main" id="{6F74853C-A0C8-4AF5-B58E-E46C7AC1766C}"/>
            </a:ext>
          </a:extLst>
        </xdr:cNvPr>
        <xdr:cNvCxnSpPr/>
      </xdr:nvCxnSpPr>
      <xdr:spPr>
        <a:xfrm>
          <a:off x="1120394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17" name="テキスト ボックス 416">
          <a:extLst>
            <a:ext uri="{FF2B5EF4-FFF2-40B4-BE49-F238E27FC236}">
              <a16:creationId xmlns:a16="http://schemas.microsoft.com/office/drawing/2014/main" id="{7EA12DAF-90B4-4FEE-9A57-01143099452E}"/>
            </a:ext>
          </a:extLst>
        </xdr:cNvPr>
        <xdr:cNvSpPr txBox="1"/>
      </xdr:nvSpPr>
      <xdr:spPr>
        <a:xfrm>
          <a:off x="1084279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18" name="直線コネクタ 417">
          <a:extLst>
            <a:ext uri="{FF2B5EF4-FFF2-40B4-BE49-F238E27FC236}">
              <a16:creationId xmlns:a16="http://schemas.microsoft.com/office/drawing/2014/main" id="{203D3BFF-AF2C-400E-A91D-1F318D04BA38}"/>
            </a:ext>
          </a:extLst>
        </xdr:cNvPr>
        <xdr:cNvCxnSpPr/>
      </xdr:nvCxnSpPr>
      <xdr:spPr>
        <a:xfrm>
          <a:off x="1120394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19" name="テキスト ボックス 418">
          <a:extLst>
            <a:ext uri="{FF2B5EF4-FFF2-40B4-BE49-F238E27FC236}">
              <a16:creationId xmlns:a16="http://schemas.microsoft.com/office/drawing/2014/main" id="{BD6AA578-6C0A-4216-8CC3-EA63F0B57956}"/>
            </a:ext>
          </a:extLst>
        </xdr:cNvPr>
        <xdr:cNvSpPr txBox="1"/>
      </xdr:nvSpPr>
      <xdr:spPr>
        <a:xfrm>
          <a:off x="1084279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20" name="直線コネクタ 419">
          <a:extLst>
            <a:ext uri="{FF2B5EF4-FFF2-40B4-BE49-F238E27FC236}">
              <a16:creationId xmlns:a16="http://schemas.microsoft.com/office/drawing/2014/main" id="{6020FF38-72C4-4AED-BE37-7A820DCCA05F}"/>
            </a:ext>
          </a:extLst>
        </xdr:cNvPr>
        <xdr:cNvCxnSpPr/>
      </xdr:nvCxnSpPr>
      <xdr:spPr>
        <a:xfrm>
          <a:off x="1120394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21" name="テキスト ボックス 420">
          <a:extLst>
            <a:ext uri="{FF2B5EF4-FFF2-40B4-BE49-F238E27FC236}">
              <a16:creationId xmlns:a16="http://schemas.microsoft.com/office/drawing/2014/main" id="{D0101C96-CDEB-4957-ABEC-06F7E3079CA4}"/>
            </a:ext>
          </a:extLst>
        </xdr:cNvPr>
        <xdr:cNvSpPr txBox="1"/>
      </xdr:nvSpPr>
      <xdr:spPr>
        <a:xfrm>
          <a:off x="1090500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22" name="直線コネクタ 421">
          <a:extLst>
            <a:ext uri="{FF2B5EF4-FFF2-40B4-BE49-F238E27FC236}">
              <a16:creationId xmlns:a16="http://schemas.microsoft.com/office/drawing/2014/main" id="{07D0D985-9ABC-44C7-B401-7BF9DCCD4426}"/>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23" name="【消防施設】&#10;有形固定資産減価償却率グラフ枠">
          <a:extLst>
            <a:ext uri="{FF2B5EF4-FFF2-40B4-BE49-F238E27FC236}">
              <a16:creationId xmlns:a16="http://schemas.microsoft.com/office/drawing/2014/main" id="{6651A7F9-4E76-46B7-8537-09A54F59D9FA}"/>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31569</xdr:rowOff>
    </xdr:from>
    <xdr:to>
      <xdr:col>85</xdr:col>
      <xdr:colOff>126364</xdr:colOff>
      <xdr:row>86</xdr:row>
      <xdr:rowOff>168729</xdr:rowOff>
    </xdr:to>
    <xdr:cxnSp macro="">
      <xdr:nvCxnSpPr>
        <xdr:cNvPr id="424" name="直線コネクタ 423">
          <a:extLst>
            <a:ext uri="{FF2B5EF4-FFF2-40B4-BE49-F238E27FC236}">
              <a16:creationId xmlns:a16="http://schemas.microsoft.com/office/drawing/2014/main" id="{659EA329-51B9-4C4F-8637-C82B2477FC05}"/>
            </a:ext>
          </a:extLst>
        </xdr:cNvPr>
        <xdr:cNvCxnSpPr/>
      </xdr:nvCxnSpPr>
      <xdr:spPr>
        <a:xfrm flipV="1">
          <a:off x="14703424" y="13402764"/>
          <a:ext cx="0" cy="15144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425" name="【消防施設】&#10;有形固定資産減価償却率最小値テキスト">
          <a:extLst>
            <a:ext uri="{FF2B5EF4-FFF2-40B4-BE49-F238E27FC236}">
              <a16:creationId xmlns:a16="http://schemas.microsoft.com/office/drawing/2014/main" id="{E4D80ADA-6AB3-418F-91D6-1312F366563E}"/>
            </a:ext>
          </a:extLst>
        </xdr:cNvPr>
        <xdr:cNvSpPr txBox="1"/>
      </xdr:nvSpPr>
      <xdr:spPr>
        <a:xfrm>
          <a:off x="1474216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426" name="直線コネクタ 425">
          <a:extLst>
            <a:ext uri="{FF2B5EF4-FFF2-40B4-BE49-F238E27FC236}">
              <a16:creationId xmlns:a16="http://schemas.microsoft.com/office/drawing/2014/main" id="{B94A4D9F-4C38-46A8-9F38-41DD5F4084F2}"/>
            </a:ext>
          </a:extLst>
        </xdr:cNvPr>
        <xdr:cNvCxnSpPr/>
      </xdr:nvCxnSpPr>
      <xdr:spPr>
        <a:xfrm>
          <a:off x="14611350" y="14917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149696</xdr:rowOff>
    </xdr:from>
    <xdr:ext cx="340478" cy="259045"/>
    <xdr:sp macro="" textlink="">
      <xdr:nvSpPr>
        <xdr:cNvPr id="427" name="【消防施設】&#10;有形固定資産減価償却率最大値テキスト">
          <a:extLst>
            <a:ext uri="{FF2B5EF4-FFF2-40B4-BE49-F238E27FC236}">
              <a16:creationId xmlns:a16="http://schemas.microsoft.com/office/drawing/2014/main" id="{10D6A5B0-6B77-4770-8A57-E5F8B8326BED}"/>
            </a:ext>
          </a:extLst>
        </xdr:cNvPr>
        <xdr:cNvSpPr txBox="1"/>
      </xdr:nvSpPr>
      <xdr:spPr>
        <a:xfrm>
          <a:off x="14742160" y="1317989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31569</xdr:rowOff>
    </xdr:from>
    <xdr:to>
      <xdr:col>86</xdr:col>
      <xdr:colOff>25400</xdr:colOff>
      <xdr:row>78</xdr:row>
      <xdr:rowOff>31569</xdr:rowOff>
    </xdr:to>
    <xdr:cxnSp macro="">
      <xdr:nvCxnSpPr>
        <xdr:cNvPr id="428" name="直線コネクタ 427">
          <a:extLst>
            <a:ext uri="{FF2B5EF4-FFF2-40B4-BE49-F238E27FC236}">
              <a16:creationId xmlns:a16="http://schemas.microsoft.com/office/drawing/2014/main" id="{D84CA0FA-520D-40D0-9511-97F1F309C8A6}"/>
            </a:ext>
          </a:extLst>
        </xdr:cNvPr>
        <xdr:cNvCxnSpPr/>
      </xdr:nvCxnSpPr>
      <xdr:spPr>
        <a:xfrm>
          <a:off x="14611350" y="134027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117583</xdr:rowOff>
    </xdr:from>
    <xdr:ext cx="405111" cy="259045"/>
    <xdr:sp macro="" textlink="">
      <xdr:nvSpPr>
        <xdr:cNvPr id="429" name="【消防施設】&#10;有形固定資産減価償却率平均値テキスト">
          <a:extLst>
            <a:ext uri="{FF2B5EF4-FFF2-40B4-BE49-F238E27FC236}">
              <a16:creationId xmlns:a16="http://schemas.microsoft.com/office/drawing/2014/main" id="{3C3D85A8-C14B-4ECE-AA3F-9772A0C17333}"/>
            </a:ext>
          </a:extLst>
        </xdr:cNvPr>
        <xdr:cNvSpPr txBox="1"/>
      </xdr:nvSpPr>
      <xdr:spPr>
        <a:xfrm>
          <a:off x="14742160" y="141764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139156</xdr:rowOff>
    </xdr:from>
    <xdr:to>
      <xdr:col>85</xdr:col>
      <xdr:colOff>177800</xdr:colOff>
      <xdr:row>83</xdr:row>
      <xdr:rowOff>69306</xdr:rowOff>
    </xdr:to>
    <xdr:sp macro="" textlink="">
      <xdr:nvSpPr>
        <xdr:cNvPr id="430" name="フローチャート: 判断 429">
          <a:extLst>
            <a:ext uri="{FF2B5EF4-FFF2-40B4-BE49-F238E27FC236}">
              <a16:creationId xmlns:a16="http://schemas.microsoft.com/office/drawing/2014/main" id="{6E2A5A1C-5D5B-4CD5-A947-91E04E2630D9}"/>
            </a:ext>
          </a:extLst>
        </xdr:cNvPr>
        <xdr:cNvSpPr/>
      </xdr:nvSpPr>
      <xdr:spPr>
        <a:xfrm>
          <a:off x="14649450" y="1419424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103232</xdr:rowOff>
    </xdr:from>
    <xdr:to>
      <xdr:col>81</xdr:col>
      <xdr:colOff>101600</xdr:colOff>
      <xdr:row>83</xdr:row>
      <xdr:rowOff>33382</xdr:rowOff>
    </xdr:to>
    <xdr:sp macro="" textlink="">
      <xdr:nvSpPr>
        <xdr:cNvPr id="431" name="フローチャート: 判断 430">
          <a:extLst>
            <a:ext uri="{FF2B5EF4-FFF2-40B4-BE49-F238E27FC236}">
              <a16:creationId xmlns:a16="http://schemas.microsoft.com/office/drawing/2014/main" id="{B9647AA4-B2B4-4512-829A-9C5EB80DA253}"/>
            </a:ext>
          </a:extLst>
        </xdr:cNvPr>
        <xdr:cNvSpPr/>
      </xdr:nvSpPr>
      <xdr:spPr>
        <a:xfrm>
          <a:off x="13887450" y="14160227"/>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109764</xdr:rowOff>
    </xdr:from>
    <xdr:to>
      <xdr:col>76</xdr:col>
      <xdr:colOff>165100</xdr:colOff>
      <xdr:row>83</xdr:row>
      <xdr:rowOff>39914</xdr:rowOff>
    </xdr:to>
    <xdr:sp macro="" textlink="">
      <xdr:nvSpPr>
        <xdr:cNvPr id="432" name="フローチャート: 判断 431">
          <a:extLst>
            <a:ext uri="{FF2B5EF4-FFF2-40B4-BE49-F238E27FC236}">
              <a16:creationId xmlns:a16="http://schemas.microsoft.com/office/drawing/2014/main" id="{3CA258F1-13B3-40F2-93EA-79219E525873}"/>
            </a:ext>
          </a:extLst>
        </xdr:cNvPr>
        <xdr:cNvSpPr/>
      </xdr:nvSpPr>
      <xdr:spPr>
        <a:xfrm>
          <a:off x="13089890" y="1416675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119562</xdr:rowOff>
    </xdr:from>
    <xdr:to>
      <xdr:col>72</xdr:col>
      <xdr:colOff>38100</xdr:colOff>
      <xdr:row>83</xdr:row>
      <xdr:rowOff>49712</xdr:rowOff>
    </xdr:to>
    <xdr:sp macro="" textlink="">
      <xdr:nvSpPr>
        <xdr:cNvPr id="433" name="フローチャート: 判断 432">
          <a:extLst>
            <a:ext uri="{FF2B5EF4-FFF2-40B4-BE49-F238E27FC236}">
              <a16:creationId xmlns:a16="http://schemas.microsoft.com/office/drawing/2014/main" id="{675C2ACC-484C-4778-9326-FF30BBB635D2}"/>
            </a:ext>
          </a:extLst>
        </xdr:cNvPr>
        <xdr:cNvSpPr/>
      </xdr:nvSpPr>
      <xdr:spPr>
        <a:xfrm>
          <a:off x="12303760" y="1418036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127726</xdr:rowOff>
    </xdr:from>
    <xdr:to>
      <xdr:col>67</xdr:col>
      <xdr:colOff>101600</xdr:colOff>
      <xdr:row>83</xdr:row>
      <xdr:rowOff>57876</xdr:rowOff>
    </xdr:to>
    <xdr:sp macro="" textlink="">
      <xdr:nvSpPr>
        <xdr:cNvPr id="434" name="フローチャート: 判断 433">
          <a:extLst>
            <a:ext uri="{FF2B5EF4-FFF2-40B4-BE49-F238E27FC236}">
              <a16:creationId xmlns:a16="http://schemas.microsoft.com/office/drawing/2014/main" id="{7F34BF32-30A0-4147-84E4-83B0DBBABC1A}"/>
            </a:ext>
          </a:extLst>
        </xdr:cNvPr>
        <xdr:cNvSpPr/>
      </xdr:nvSpPr>
      <xdr:spPr>
        <a:xfrm>
          <a:off x="11487150" y="14190436"/>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35" name="テキスト ボックス 434">
          <a:extLst>
            <a:ext uri="{FF2B5EF4-FFF2-40B4-BE49-F238E27FC236}">
              <a16:creationId xmlns:a16="http://schemas.microsoft.com/office/drawing/2014/main" id="{E3E4592C-BF86-4A97-870F-D91536151F8B}"/>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36" name="テキスト ボックス 435">
          <a:extLst>
            <a:ext uri="{FF2B5EF4-FFF2-40B4-BE49-F238E27FC236}">
              <a16:creationId xmlns:a16="http://schemas.microsoft.com/office/drawing/2014/main" id="{BDAE5E62-FA2F-4F43-AD94-E8FC905AE728}"/>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37" name="テキスト ボックス 436">
          <a:extLst>
            <a:ext uri="{FF2B5EF4-FFF2-40B4-BE49-F238E27FC236}">
              <a16:creationId xmlns:a16="http://schemas.microsoft.com/office/drawing/2014/main" id="{F6DFBB2D-D08B-4833-A1FE-3B858D5F22AF}"/>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38" name="テキスト ボックス 437">
          <a:extLst>
            <a:ext uri="{FF2B5EF4-FFF2-40B4-BE49-F238E27FC236}">
              <a16:creationId xmlns:a16="http://schemas.microsoft.com/office/drawing/2014/main" id="{9D702E70-CB47-4BA9-90B4-A419F7A26E0F}"/>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39" name="テキスト ボックス 438">
          <a:extLst>
            <a:ext uri="{FF2B5EF4-FFF2-40B4-BE49-F238E27FC236}">
              <a16:creationId xmlns:a16="http://schemas.microsoft.com/office/drawing/2014/main" id="{3234BC7B-67A4-404D-BEFD-74675A342FC4}"/>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153851</xdr:rowOff>
    </xdr:from>
    <xdr:to>
      <xdr:col>81</xdr:col>
      <xdr:colOff>101600</xdr:colOff>
      <xdr:row>85</xdr:row>
      <xdr:rowOff>84001</xdr:rowOff>
    </xdr:to>
    <xdr:sp macro="" textlink="">
      <xdr:nvSpPr>
        <xdr:cNvPr id="440" name="楕円 439">
          <a:extLst>
            <a:ext uri="{FF2B5EF4-FFF2-40B4-BE49-F238E27FC236}">
              <a16:creationId xmlns:a16="http://schemas.microsoft.com/office/drawing/2014/main" id="{7BB8C2D2-D870-4D29-90EB-CC27E06D687D}"/>
            </a:ext>
          </a:extLst>
        </xdr:cNvPr>
        <xdr:cNvSpPr/>
      </xdr:nvSpPr>
      <xdr:spPr>
        <a:xfrm>
          <a:off x="13887450" y="1455565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84</xdr:row>
      <xdr:rowOff>126093</xdr:rowOff>
    </xdr:from>
    <xdr:to>
      <xdr:col>76</xdr:col>
      <xdr:colOff>165100</xdr:colOff>
      <xdr:row>85</xdr:row>
      <xdr:rowOff>56243</xdr:rowOff>
    </xdr:to>
    <xdr:sp macro="" textlink="">
      <xdr:nvSpPr>
        <xdr:cNvPr id="441" name="楕円 440">
          <a:extLst>
            <a:ext uri="{FF2B5EF4-FFF2-40B4-BE49-F238E27FC236}">
              <a16:creationId xmlns:a16="http://schemas.microsoft.com/office/drawing/2014/main" id="{77F73B2B-9940-4565-8DDB-0EBDB6104C5F}"/>
            </a:ext>
          </a:extLst>
        </xdr:cNvPr>
        <xdr:cNvSpPr/>
      </xdr:nvSpPr>
      <xdr:spPr>
        <a:xfrm>
          <a:off x="13089890" y="14531703"/>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5443</xdr:rowOff>
    </xdr:from>
    <xdr:to>
      <xdr:col>81</xdr:col>
      <xdr:colOff>50800</xdr:colOff>
      <xdr:row>85</xdr:row>
      <xdr:rowOff>33201</xdr:rowOff>
    </xdr:to>
    <xdr:cxnSp macro="">
      <xdr:nvCxnSpPr>
        <xdr:cNvPr id="442" name="直線コネクタ 441">
          <a:extLst>
            <a:ext uri="{FF2B5EF4-FFF2-40B4-BE49-F238E27FC236}">
              <a16:creationId xmlns:a16="http://schemas.microsoft.com/office/drawing/2014/main" id="{7FA29292-D264-47F3-8BD3-8C9A5D37CF4C}"/>
            </a:ext>
          </a:extLst>
        </xdr:cNvPr>
        <xdr:cNvCxnSpPr/>
      </xdr:nvCxnSpPr>
      <xdr:spPr>
        <a:xfrm>
          <a:off x="13144500" y="14580598"/>
          <a:ext cx="797560" cy="23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96701</xdr:rowOff>
    </xdr:from>
    <xdr:to>
      <xdr:col>72</xdr:col>
      <xdr:colOff>38100</xdr:colOff>
      <xdr:row>85</xdr:row>
      <xdr:rowOff>26851</xdr:rowOff>
    </xdr:to>
    <xdr:sp macro="" textlink="">
      <xdr:nvSpPr>
        <xdr:cNvPr id="443" name="楕円 442">
          <a:extLst>
            <a:ext uri="{FF2B5EF4-FFF2-40B4-BE49-F238E27FC236}">
              <a16:creationId xmlns:a16="http://schemas.microsoft.com/office/drawing/2014/main" id="{6C39A5EA-DB69-4C1B-8211-F1053190805F}"/>
            </a:ext>
          </a:extLst>
        </xdr:cNvPr>
        <xdr:cNvSpPr/>
      </xdr:nvSpPr>
      <xdr:spPr>
        <a:xfrm>
          <a:off x="12303760" y="1449469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147501</xdr:rowOff>
    </xdr:from>
    <xdr:to>
      <xdr:col>76</xdr:col>
      <xdr:colOff>114300</xdr:colOff>
      <xdr:row>85</xdr:row>
      <xdr:rowOff>5443</xdr:rowOff>
    </xdr:to>
    <xdr:cxnSp macro="">
      <xdr:nvCxnSpPr>
        <xdr:cNvPr id="444" name="直線コネクタ 443">
          <a:extLst>
            <a:ext uri="{FF2B5EF4-FFF2-40B4-BE49-F238E27FC236}">
              <a16:creationId xmlns:a16="http://schemas.microsoft.com/office/drawing/2014/main" id="{F78911A3-DC15-4508-B03E-2CCB9FDACA56}"/>
            </a:ext>
          </a:extLst>
        </xdr:cNvPr>
        <xdr:cNvCxnSpPr/>
      </xdr:nvCxnSpPr>
      <xdr:spPr>
        <a:xfrm>
          <a:off x="12346940" y="14547396"/>
          <a:ext cx="797560" cy="33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67311</xdr:rowOff>
    </xdr:from>
    <xdr:to>
      <xdr:col>67</xdr:col>
      <xdr:colOff>101600</xdr:colOff>
      <xdr:row>84</xdr:row>
      <xdr:rowOff>168911</xdr:rowOff>
    </xdr:to>
    <xdr:sp macro="" textlink="">
      <xdr:nvSpPr>
        <xdr:cNvPr id="445" name="楕円 444">
          <a:extLst>
            <a:ext uri="{FF2B5EF4-FFF2-40B4-BE49-F238E27FC236}">
              <a16:creationId xmlns:a16="http://schemas.microsoft.com/office/drawing/2014/main" id="{28B96278-379F-408A-A45B-FF8BDD3A6727}"/>
            </a:ext>
          </a:extLst>
        </xdr:cNvPr>
        <xdr:cNvSpPr/>
      </xdr:nvSpPr>
      <xdr:spPr>
        <a:xfrm>
          <a:off x="11487150" y="1446720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118111</xdr:rowOff>
    </xdr:from>
    <xdr:to>
      <xdr:col>71</xdr:col>
      <xdr:colOff>177800</xdr:colOff>
      <xdr:row>84</xdr:row>
      <xdr:rowOff>147501</xdr:rowOff>
    </xdr:to>
    <xdr:cxnSp macro="">
      <xdr:nvCxnSpPr>
        <xdr:cNvPr id="446" name="直線コネクタ 445">
          <a:extLst>
            <a:ext uri="{FF2B5EF4-FFF2-40B4-BE49-F238E27FC236}">
              <a16:creationId xmlns:a16="http://schemas.microsoft.com/office/drawing/2014/main" id="{06E27DD9-EB25-4743-86C9-C36E6CDEDAD4}"/>
            </a:ext>
          </a:extLst>
        </xdr:cNvPr>
        <xdr:cNvCxnSpPr/>
      </xdr:nvCxnSpPr>
      <xdr:spPr>
        <a:xfrm>
          <a:off x="11541760" y="14521816"/>
          <a:ext cx="805180" cy="25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49909</xdr:rowOff>
    </xdr:from>
    <xdr:ext cx="405111" cy="259045"/>
    <xdr:sp macro="" textlink="">
      <xdr:nvSpPr>
        <xdr:cNvPr id="447" name="n_1aveValue【消防施設】&#10;有形固定資産減価償却率">
          <a:extLst>
            <a:ext uri="{FF2B5EF4-FFF2-40B4-BE49-F238E27FC236}">
              <a16:creationId xmlns:a16="http://schemas.microsoft.com/office/drawing/2014/main" id="{D06E2546-DAA3-4075-B094-74167831A0E9}"/>
            </a:ext>
          </a:extLst>
        </xdr:cNvPr>
        <xdr:cNvSpPr txBox="1"/>
      </xdr:nvSpPr>
      <xdr:spPr>
        <a:xfrm>
          <a:off x="13738234" y="13941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56441</xdr:rowOff>
    </xdr:from>
    <xdr:ext cx="405111" cy="259045"/>
    <xdr:sp macro="" textlink="">
      <xdr:nvSpPr>
        <xdr:cNvPr id="448" name="n_2aveValue【消防施設】&#10;有形固定資産減価償却率">
          <a:extLst>
            <a:ext uri="{FF2B5EF4-FFF2-40B4-BE49-F238E27FC236}">
              <a16:creationId xmlns:a16="http://schemas.microsoft.com/office/drawing/2014/main" id="{8BFE3C4F-343A-4FDB-AC17-EA52DCF12352}"/>
            </a:ext>
          </a:extLst>
        </xdr:cNvPr>
        <xdr:cNvSpPr txBox="1"/>
      </xdr:nvSpPr>
      <xdr:spPr>
        <a:xfrm>
          <a:off x="12957184" y="13947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66239</xdr:rowOff>
    </xdr:from>
    <xdr:ext cx="405111" cy="259045"/>
    <xdr:sp macro="" textlink="">
      <xdr:nvSpPr>
        <xdr:cNvPr id="449" name="n_3aveValue【消防施設】&#10;有形固定資産減価償却率">
          <a:extLst>
            <a:ext uri="{FF2B5EF4-FFF2-40B4-BE49-F238E27FC236}">
              <a16:creationId xmlns:a16="http://schemas.microsoft.com/office/drawing/2014/main" id="{7AC0DDE1-27A7-4AE0-96B5-C53C7156CFEF}"/>
            </a:ext>
          </a:extLst>
        </xdr:cNvPr>
        <xdr:cNvSpPr txBox="1"/>
      </xdr:nvSpPr>
      <xdr:spPr>
        <a:xfrm>
          <a:off x="12171054" y="13951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74403</xdr:rowOff>
    </xdr:from>
    <xdr:ext cx="405111" cy="259045"/>
    <xdr:sp macro="" textlink="">
      <xdr:nvSpPr>
        <xdr:cNvPr id="450" name="n_4aveValue【消防施設】&#10;有形固定資産減価償却率">
          <a:extLst>
            <a:ext uri="{FF2B5EF4-FFF2-40B4-BE49-F238E27FC236}">
              <a16:creationId xmlns:a16="http://schemas.microsoft.com/office/drawing/2014/main" id="{1E7F6A78-6B26-4831-9AAB-D40C5A438E3E}"/>
            </a:ext>
          </a:extLst>
        </xdr:cNvPr>
        <xdr:cNvSpPr txBox="1"/>
      </xdr:nvSpPr>
      <xdr:spPr>
        <a:xfrm>
          <a:off x="11354444" y="13961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75128</xdr:rowOff>
    </xdr:from>
    <xdr:ext cx="405111" cy="259045"/>
    <xdr:sp macro="" textlink="">
      <xdr:nvSpPr>
        <xdr:cNvPr id="451" name="n_1mainValue【消防施設】&#10;有形固定資産減価償却率">
          <a:extLst>
            <a:ext uri="{FF2B5EF4-FFF2-40B4-BE49-F238E27FC236}">
              <a16:creationId xmlns:a16="http://schemas.microsoft.com/office/drawing/2014/main" id="{F1A94E5A-9498-4AE6-B16E-BA6F428BF4B3}"/>
            </a:ext>
          </a:extLst>
        </xdr:cNvPr>
        <xdr:cNvSpPr txBox="1"/>
      </xdr:nvSpPr>
      <xdr:spPr>
        <a:xfrm>
          <a:off x="13738234" y="14648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47370</xdr:rowOff>
    </xdr:from>
    <xdr:ext cx="405111" cy="259045"/>
    <xdr:sp macro="" textlink="">
      <xdr:nvSpPr>
        <xdr:cNvPr id="452" name="n_2mainValue【消防施設】&#10;有形固定資産減価償却率">
          <a:extLst>
            <a:ext uri="{FF2B5EF4-FFF2-40B4-BE49-F238E27FC236}">
              <a16:creationId xmlns:a16="http://schemas.microsoft.com/office/drawing/2014/main" id="{4E607ABA-8C04-4BFE-8E9D-DE98E9665A88}"/>
            </a:ext>
          </a:extLst>
        </xdr:cNvPr>
        <xdr:cNvSpPr txBox="1"/>
      </xdr:nvSpPr>
      <xdr:spPr>
        <a:xfrm>
          <a:off x="12957184" y="14622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17978</xdr:rowOff>
    </xdr:from>
    <xdr:ext cx="405111" cy="259045"/>
    <xdr:sp macro="" textlink="">
      <xdr:nvSpPr>
        <xdr:cNvPr id="453" name="n_3mainValue【消防施設】&#10;有形固定資産減価償却率">
          <a:extLst>
            <a:ext uri="{FF2B5EF4-FFF2-40B4-BE49-F238E27FC236}">
              <a16:creationId xmlns:a16="http://schemas.microsoft.com/office/drawing/2014/main" id="{B4E9BA4F-B1E9-4B65-93E7-3494FE741286}"/>
            </a:ext>
          </a:extLst>
        </xdr:cNvPr>
        <xdr:cNvSpPr txBox="1"/>
      </xdr:nvSpPr>
      <xdr:spPr>
        <a:xfrm>
          <a:off x="12171054" y="14595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160038</xdr:rowOff>
    </xdr:from>
    <xdr:ext cx="405111" cy="259045"/>
    <xdr:sp macro="" textlink="">
      <xdr:nvSpPr>
        <xdr:cNvPr id="454" name="n_4mainValue【消防施設】&#10;有形固定資産減価償却率">
          <a:extLst>
            <a:ext uri="{FF2B5EF4-FFF2-40B4-BE49-F238E27FC236}">
              <a16:creationId xmlns:a16="http://schemas.microsoft.com/office/drawing/2014/main" id="{6A210A21-60F8-4C7B-A96A-2B77B45370B0}"/>
            </a:ext>
          </a:extLst>
        </xdr:cNvPr>
        <xdr:cNvSpPr txBox="1"/>
      </xdr:nvSpPr>
      <xdr:spPr>
        <a:xfrm>
          <a:off x="11354444" y="14563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55" name="正方形/長方形 454">
          <a:extLst>
            <a:ext uri="{FF2B5EF4-FFF2-40B4-BE49-F238E27FC236}">
              <a16:creationId xmlns:a16="http://schemas.microsoft.com/office/drawing/2014/main" id="{6E75B636-64FF-43E9-A9CA-0FD4CD388767}"/>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56" name="正方形/長方形 455">
          <a:extLst>
            <a:ext uri="{FF2B5EF4-FFF2-40B4-BE49-F238E27FC236}">
              <a16:creationId xmlns:a16="http://schemas.microsoft.com/office/drawing/2014/main" id="{4BD4AD0E-E054-48E6-BA07-FF53D5083A51}"/>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57" name="正方形/長方形 456">
          <a:extLst>
            <a:ext uri="{FF2B5EF4-FFF2-40B4-BE49-F238E27FC236}">
              <a16:creationId xmlns:a16="http://schemas.microsoft.com/office/drawing/2014/main" id="{3D3A3445-50FC-4FEC-9879-DFD964FBACC0}"/>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58" name="正方形/長方形 457">
          <a:extLst>
            <a:ext uri="{FF2B5EF4-FFF2-40B4-BE49-F238E27FC236}">
              <a16:creationId xmlns:a16="http://schemas.microsoft.com/office/drawing/2014/main" id="{12A4AB87-D590-4430-8EE4-D298318E3675}"/>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59" name="正方形/長方形 458">
          <a:extLst>
            <a:ext uri="{FF2B5EF4-FFF2-40B4-BE49-F238E27FC236}">
              <a16:creationId xmlns:a16="http://schemas.microsoft.com/office/drawing/2014/main" id="{B243F928-E437-4A6B-B99F-FA36B935B0C3}"/>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60" name="正方形/長方形 459">
          <a:extLst>
            <a:ext uri="{FF2B5EF4-FFF2-40B4-BE49-F238E27FC236}">
              <a16:creationId xmlns:a16="http://schemas.microsoft.com/office/drawing/2014/main" id="{90B86088-8250-49A6-B9F8-6A5AA58828C2}"/>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61" name="正方形/長方形 460">
          <a:extLst>
            <a:ext uri="{FF2B5EF4-FFF2-40B4-BE49-F238E27FC236}">
              <a16:creationId xmlns:a16="http://schemas.microsoft.com/office/drawing/2014/main" id="{D12B9E1E-835B-405E-A977-E33ADB89EFA9}"/>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62" name="正方形/長方形 461">
          <a:extLst>
            <a:ext uri="{FF2B5EF4-FFF2-40B4-BE49-F238E27FC236}">
              <a16:creationId xmlns:a16="http://schemas.microsoft.com/office/drawing/2014/main" id="{3FE04AEE-65B4-4019-A0FF-D5664D85CEB8}"/>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63" name="テキスト ボックス 462">
          <a:extLst>
            <a:ext uri="{FF2B5EF4-FFF2-40B4-BE49-F238E27FC236}">
              <a16:creationId xmlns:a16="http://schemas.microsoft.com/office/drawing/2014/main" id="{2254A9BE-6B19-48B7-9C4A-6A78833F1253}"/>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64" name="直線コネクタ 463">
          <a:extLst>
            <a:ext uri="{FF2B5EF4-FFF2-40B4-BE49-F238E27FC236}">
              <a16:creationId xmlns:a16="http://schemas.microsoft.com/office/drawing/2014/main" id="{8252CA05-60CB-4210-A69E-2E7B18E309B9}"/>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65" name="直線コネクタ 464">
          <a:extLst>
            <a:ext uri="{FF2B5EF4-FFF2-40B4-BE49-F238E27FC236}">
              <a16:creationId xmlns:a16="http://schemas.microsoft.com/office/drawing/2014/main" id="{E465448E-8F02-49A5-B888-4695238D51B2}"/>
            </a:ext>
          </a:extLst>
        </xdr:cNvPr>
        <xdr:cNvCxnSpPr/>
      </xdr:nvCxnSpPr>
      <xdr:spPr>
        <a:xfrm>
          <a:off x="164592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66" name="テキスト ボックス 465">
          <a:extLst>
            <a:ext uri="{FF2B5EF4-FFF2-40B4-BE49-F238E27FC236}">
              <a16:creationId xmlns:a16="http://schemas.microsoft.com/office/drawing/2014/main" id="{DD959091-2FE7-4B88-AFCC-67B0B74CEEF6}"/>
            </a:ext>
          </a:extLst>
        </xdr:cNvPr>
        <xdr:cNvSpPr txBox="1"/>
      </xdr:nvSpPr>
      <xdr:spPr>
        <a:xfrm>
          <a:off x="160472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67" name="直線コネクタ 466">
          <a:extLst>
            <a:ext uri="{FF2B5EF4-FFF2-40B4-BE49-F238E27FC236}">
              <a16:creationId xmlns:a16="http://schemas.microsoft.com/office/drawing/2014/main" id="{89FF6B88-3FFE-4CEC-A0F7-DD93CA0607C1}"/>
            </a:ext>
          </a:extLst>
        </xdr:cNvPr>
        <xdr:cNvCxnSpPr/>
      </xdr:nvCxnSpPr>
      <xdr:spPr>
        <a:xfrm>
          <a:off x="164592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68" name="テキスト ボックス 467">
          <a:extLst>
            <a:ext uri="{FF2B5EF4-FFF2-40B4-BE49-F238E27FC236}">
              <a16:creationId xmlns:a16="http://schemas.microsoft.com/office/drawing/2014/main" id="{E1EB7630-B05B-43A2-98AD-EEC119B72F33}"/>
            </a:ext>
          </a:extLst>
        </xdr:cNvPr>
        <xdr:cNvSpPr txBox="1"/>
      </xdr:nvSpPr>
      <xdr:spPr>
        <a:xfrm>
          <a:off x="16047266"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469" name="直線コネクタ 468">
          <a:extLst>
            <a:ext uri="{FF2B5EF4-FFF2-40B4-BE49-F238E27FC236}">
              <a16:creationId xmlns:a16="http://schemas.microsoft.com/office/drawing/2014/main" id="{8563C117-771F-46CF-BF17-32B29439ACA3}"/>
            </a:ext>
          </a:extLst>
        </xdr:cNvPr>
        <xdr:cNvCxnSpPr/>
      </xdr:nvCxnSpPr>
      <xdr:spPr>
        <a:xfrm>
          <a:off x="164592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470" name="テキスト ボックス 469">
          <a:extLst>
            <a:ext uri="{FF2B5EF4-FFF2-40B4-BE49-F238E27FC236}">
              <a16:creationId xmlns:a16="http://schemas.microsoft.com/office/drawing/2014/main" id="{6825FB01-8C12-4744-ACC6-DBDB9D12DAFE}"/>
            </a:ext>
          </a:extLst>
        </xdr:cNvPr>
        <xdr:cNvSpPr txBox="1"/>
      </xdr:nvSpPr>
      <xdr:spPr>
        <a:xfrm>
          <a:off x="16047266"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471" name="直線コネクタ 470">
          <a:extLst>
            <a:ext uri="{FF2B5EF4-FFF2-40B4-BE49-F238E27FC236}">
              <a16:creationId xmlns:a16="http://schemas.microsoft.com/office/drawing/2014/main" id="{2C6783BE-FE7C-4B90-AA4F-5111233FA2F4}"/>
            </a:ext>
          </a:extLst>
        </xdr:cNvPr>
        <xdr:cNvCxnSpPr/>
      </xdr:nvCxnSpPr>
      <xdr:spPr>
        <a:xfrm>
          <a:off x="164592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472" name="テキスト ボックス 471">
          <a:extLst>
            <a:ext uri="{FF2B5EF4-FFF2-40B4-BE49-F238E27FC236}">
              <a16:creationId xmlns:a16="http://schemas.microsoft.com/office/drawing/2014/main" id="{B8EA7FA6-20D3-41C4-8297-7AE8F002030F}"/>
            </a:ext>
          </a:extLst>
        </xdr:cNvPr>
        <xdr:cNvSpPr txBox="1"/>
      </xdr:nvSpPr>
      <xdr:spPr>
        <a:xfrm>
          <a:off x="16047266"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473" name="直線コネクタ 472">
          <a:extLst>
            <a:ext uri="{FF2B5EF4-FFF2-40B4-BE49-F238E27FC236}">
              <a16:creationId xmlns:a16="http://schemas.microsoft.com/office/drawing/2014/main" id="{CF99ADC9-5756-462D-BB75-0123669610CA}"/>
            </a:ext>
          </a:extLst>
        </xdr:cNvPr>
        <xdr:cNvCxnSpPr/>
      </xdr:nvCxnSpPr>
      <xdr:spPr>
        <a:xfrm>
          <a:off x="164592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474" name="テキスト ボックス 473">
          <a:extLst>
            <a:ext uri="{FF2B5EF4-FFF2-40B4-BE49-F238E27FC236}">
              <a16:creationId xmlns:a16="http://schemas.microsoft.com/office/drawing/2014/main" id="{93705294-3A86-4384-8698-0CCC4CFCA6D7}"/>
            </a:ext>
          </a:extLst>
        </xdr:cNvPr>
        <xdr:cNvSpPr txBox="1"/>
      </xdr:nvSpPr>
      <xdr:spPr>
        <a:xfrm>
          <a:off x="16047266"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475" name="直線コネクタ 474">
          <a:extLst>
            <a:ext uri="{FF2B5EF4-FFF2-40B4-BE49-F238E27FC236}">
              <a16:creationId xmlns:a16="http://schemas.microsoft.com/office/drawing/2014/main" id="{BCD41B9F-A18B-4CE6-8D58-395A22182FB3}"/>
            </a:ext>
          </a:extLst>
        </xdr:cNvPr>
        <xdr:cNvCxnSpPr/>
      </xdr:nvCxnSpPr>
      <xdr:spPr>
        <a:xfrm>
          <a:off x="164592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476" name="テキスト ボックス 475">
          <a:extLst>
            <a:ext uri="{FF2B5EF4-FFF2-40B4-BE49-F238E27FC236}">
              <a16:creationId xmlns:a16="http://schemas.microsoft.com/office/drawing/2014/main" id="{EBBF678E-9643-445F-9E8D-0B668398F01E}"/>
            </a:ext>
          </a:extLst>
        </xdr:cNvPr>
        <xdr:cNvSpPr txBox="1"/>
      </xdr:nvSpPr>
      <xdr:spPr>
        <a:xfrm>
          <a:off x="16047266" y="1313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77" name="直線コネクタ 476">
          <a:extLst>
            <a:ext uri="{FF2B5EF4-FFF2-40B4-BE49-F238E27FC236}">
              <a16:creationId xmlns:a16="http://schemas.microsoft.com/office/drawing/2014/main" id="{4779F122-7A79-4088-94A7-020979EE1FBD}"/>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78" name="テキスト ボックス 477">
          <a:extLst>
            <a:ext uri="{FF2B5EF4-FFF2-40B4-BE49-F238E27FC236}">
              <a16:creationId xmlns:a16="http://schemas.microsoft.com/office/drawing/2014/main" id="{8D559A2C-189A-422A-9A0E-ED94185C059A}"/>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79" name="【消防施設】&#10;一人当たり面積グラフ枠">
          <a:extLst>
            <a:ext uri="{FF2B5EF4-FFF2-40B4-BE49-F238E27FC236}">
              <a16:creationId xmlns:a16="http://schemas.microsoft.com/office/drawing/2014/main" id="{A1AA47F9-85EE-47A6-BD65-1D71AAE2E864}"/>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19594</xdr:rowOff>
    </xdr:from>
    <xdr:to>
      <xdr:col>116</xdr:col>
      <xdr:colOff>62864</xdr:colOff>
      <xdr:row>86</xdr:row>
      <xdr:rowOff>149134</xdr:rowOff>
    </xdr:to>
    <xdr:cxnSp macro="">
      <xdr:nvCxnSpPr>
        <xdr:cNvPr id="480" name="直線コネクタ 479">
          <a:extLst>
            <a:ext uri="{FF2B5EF4-FFF2-40B4-BE49-F238E27FC236}">
              <a16:creationId xmlns:a16="http://schemas.microsoft.com/office/drawing/2014/main" id="{C1F7E610-B5B7-4BE3-9BBA-933EEC0FDEFF}"/>
            </a:ext>
          </a:extLst>
        </xdr:cNvPr>
        <xdr:cNvCxnSpPr/>
      </xdr:nvCxnSpPr>
      <xdr:spPr>
        <a:xfrm flipV="1">
          <a:off x="19947254" y="13388884"/>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152961</xdr:rowOff>
    </xdr:from>
    <xdr:ext cx="469744" cy="259045"/>
    <xdr:sp macro="" textlink="">
      <xdr:nvSpPr>
        <xdr:cNvPr id="481" name="【消防施設】&#10;一人当たり面積最小値テキスト">
          <a:extLst>
            <a:ext uri="{FF2B5EF4-FFF2-40B4-BE49-F238E27FC236}">
              <a16:creationId xmlns:a16="http://schemas.microsoft.com/office/drawing/2014/main" id="{850ACBBA-91FB-4EC7-BB76-3B4C16A0C96E}"/>
            </a:ext>
          </a:extLst>
        </xdr:cNvPr>
        <xdr:cNvSpPr txBox="1"/>
      </xdr:nvSpPr>
      <xdr:spPr>
        <a:xfrm>
          <a:off x="19985990" y="1489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149134</xdr:rowOff>
    </xdr:from>
    <xdr:to>
      <xdr:col>116</xdr:col>
      <xdr:colOff>152400</xdr:colOff>
      <xdr:row>86</xdr:row>
      <xdr:rowOff>149134</xdr:rowOff>
    </xdr:to>
    <xdr:cxnSp macro="">
      <xdr:nvCxnSpPr>
        <xdr:cNvPr id="482" name="直線コネクタ 481">
          <a:extLst>
            <a:ext uri="{FF2B5EF4-FFF2-40B4-BE49-F238E27FC236}">
              <a16:creationId xmlns:a16="http://schemas.microsoft.com/office/drawing/2014/main" id="{AA8F4AE8-30D3-4022-ABE7-B6D5E1E93749}"/>
            </a:ext>
          </a:extLst>
        </xdr:cNvPr>
        <xdr:cNvCxnSpPr/>
      </xdr:nvCxnSpPr>
      <xdr:spPr>
        <a:xfrm>
          <a:off x="19885660" y="148938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137721</xdr:rowOff>
    </xdr:from>
    <xdr:ext cx="469744" cy="259045"/>
    <xdr:sp macro="" textlink="">
      <xdr:nvSpPr>
        <xdr:cNvPr id="483" name="【消防施設】&#10;一人当たり面積最大値テキスト">
          <a:extLst>
            <a:ext uri="{FF2B5EF4-FFF2-40B4-BE49-F238E27FC236}">
              <a16:creationId xmlns:a16="http://schemas.microsoft.com/office/drawing/2014/main" id="{0807A0AD-465F-40BA-9BD5-629192021F40}"/>
            </a:ext>
          </a:extLst>
        </xdr:cNvPr>
        <xdr:cNvSpPr txBox="1"/>
      </xdr:nvSpPr>
      <xdr:spPr>
        <a:xfrm>
          <a:off x="19985990" y="13164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19594</xdr:rowOff>
    </xdr:from>
    <xdr:to>
      <xdr:col>116</xdr:col>
      <xdr:colOff>152400</xdr:colOff>
      <xdr:row>78</xdr:row>
      <xdr:rowOff>19594</xdr:rowOff>
    </xdr:to>
    <xdr:cxnSp macro="">
      <xdr:nvCxnSpPr>
        <xdr:cNvPr id="484" name="直線コネクタ 483">
          <a:extLst>
            <a:ext uri="{FF2B5EF4-FFF2-40B4-BE49-F238E27FC236}">
              <a16:creationId xmlns:a16="http://schemas.microsoft.com/office/drawing/2014/main" id="{5253122F-F986-41E2-B028-C030F734B2F8}"/>
            </a:ext>
          </a:extLst>
        </xdr:cNvPr>
        <xdr:cNvCxnSpPr/>
      </xdr:nvCxnSpPr>
      <xdr:spPr>
        <a:xfrm>
          <a:off x="19885660" y="133888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118127</xdr:rowOff>
    </xdr:from>
    <xdr:ext cx="469744" cy="259045"/>
    <xdr:sp macro="" textlink="">
      <xdr:nvSpPr>
        <xdr:cNvPr id="485" name="【消防施設】&#10;一人当たり面積平均値テキスト">
          <a:extLst>
            <a:ext uri="{FF2B5EF4-FFF2-40B4-BE49-F238E27FC236}">
              <a16:creationId xmlns:a16="http://schemas.microsoft.com/office/drawing/2014/main" id="{C07B56B0-A0B8-40C3-BA04-C070D620AACA}"/>
            </a:ext>
          </a:extLst>
        </xdr:cNvPr>
        <xdr:cNvSpPr txBox="1"/>
      </xdr:nvSpPr>
      <xdr:spPr>
        <a:xfrm>
          <a:off x="19985990" y="145218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139700</xdr:rowOff>
    </xdr:from>
    <xdr:to>
      <xdr:col>116</xdr:col>
      <xdr:colOff>114300</xdr:colOff>
      <xdr:row>85</xdr:row>
      <xdr:rowOff>69850</xdr:rowOff>
    </xdr:to>
    <xdr:sp macro="" textlink="">
      <xdr:nvSpPr>
        <xdr:cNvPr id="486" name="フローチャート: 判断 485">
          <a:extLst>
            <a:ext uri="{FF2B5EF4-FFF2-40B4-BE49-F238E27FC236}">
              <a16:creationId xmlns:a16="http://schemas.microsoft.com/office/drawing/2014/main" id="{EC32DD63-8746-4080-9114-5B2832B70C4F}"/>
            </a:ext>
          </a:extLst>
        </xdr:cNvPr>
        <xdr:cNvSpPr/>
      </xdr:nvSpPr>
      <xdr:spPr>
        <a:xfrm>
          <a:off x="19904710" y="145376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157118</xdr:rowOff>
    </xdr:from>
    <xdr:to>
      <xdr:col>112</xdr:col>
      <xdr:colOff>38100</xdr:colOff>
      <xdr:row>85</xdr:row>
      <xdr:rowOff>87268</xdr:rowOff>
    </xdr:to>
    <xdr:sp macro="" textlink="">
      <xdr:nvSpPr>
        <xdr:cNvPr id="487" name="フローチャート: 判断 486">
          <a:extLst>
            <a:ext uri="{FF2B5EF4-FFF2-40B4-BE49-F238E27FC236}">
              <a16:creationId xmlns:a16="http://schemas.microsoft.com/office/drawing/2014/main" id="{532B3BF5-40EF-49F1-8D43-C2E44CC6BCE3}"/>
            </a:ext>
          </a:extLst>
        </xdr:cNvPr>
        <xdr:cNvSpPr/>
      </xdr:nvSpPr>
      <xdr:spPr>
        <a:xfrm>
          <a:off x="19161760" y="1456082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147320</xdr:rowOff>
    </xdr:from>
    <xdr:to>
      <xdr:col>107</xdr:col>
      <xdr:colOff>101600</xdr:colOff>
      <xdr:row>85</xdr:row>
      <xdr:rowOff>77470</xdr:rowOff>
    </xdr:to>
    <xdr:sp macro="" textlink="">
      <xdr:nvSpPr>
        <xdr:cNvPr id="488" name="フローチャート: 判断 487">
          <a:extLst>
            <a:ext uri="{FF2B5EF4-FFF2-40B4-BE49-F238E27FC236}">
              <a16:creationId xmlns:a16="http://schemas.microsoft.com/office/drawing/2014/main" id="{619D9DAB-A1E0-41DC-92C1-E7822FCABA72}"/>
            </a:ext>
          </a:extLst>
        </xdr:cNvPr>
        <xdr:cNvSpPr/>
      </xdr:nvSpPr>
      <xdr:spPr>
        <a:xfrm>
          <a:off x="18345150" y="145472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163649</xdr:rowOff>
    </xdr:from>
    <xdr:to>
      <xdr:col>102</xdr:col>
      <xdr:colOff>165100</xdr:colOff>
      <xdr:row>85</xdr:row>
      <xdr:rowOff>93799</xdr:rowOff>
    </xdr:to>
    <xdr:sp macro="" textlink="">
      <xdr:nvSpPr>
        <xdr:cNvPr id="489" name="フローチャート: 判断 488">
          <a:extLst>
            <a:ext uri="{FF2B5EF4-FFF2-40B4-BE49-F238E27FC236}">
              <a16:creationId xmlns:a16="http://schemas.microsoft.com/office/drawing/2014/main" id="{74522317-4931-49FB-AED4-459D2B5F7849}"/>
            </a:ext>
          </a:extLst>
        </xdr:cNvPr>
        <xdr:cNvSpPr/>
      </xdr:nvSpPr>
      <xdr:spPr>
        <a:xfrm>
          <a:off x="17547590" y="1456735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45538</xdr:rowOff>
    </xdr:from>
    <xdr:to>
      <xdr:col>98</xdr:col>
      <xdr:colOff>38100</xdr:colOff>
      <xdr:row>85</xdr:row>
      <xdr:rowOff>147138</xdr:rowOff>
    </xdr:to>
    <xdr:sp macro="" textlink="">
      <xdr:nvSpPr>
        <xdr:cNvPr id="490" name="フローチャート: 判断 489">
          <a:extLst>
            <a:ext uri="{FF2B5EF4-FFF2-40B4-BE49-F238E27FC236}">
              <a16:creationId xmlns:a16="http://schemas.microsoft.com/office/drawing/2014/main" id="{754B1931-1989-4B8E-AA6D-B548C6383BF6}"/>
            </a:ext>
          </a:extLst>
        </xdr:cNvPr>
        <xdr:cNvSpPr/>
      </xdr:nvSpPr>
      <xdr:spPr>
        <a:xfrm>
          <a:off x="16761460" y="1462069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91" name="テキスト ボックス 490">
          <a:extLst>
            <a:ext uri="{FF2B5EF4-FFF2-40B4-BE49-F238E27FC236}">
              <a16:creationId xmlns:a16="http://schemas.microsoft.com/office/drawing/2014/main" id="{95804AEE-6BEB-41AC-A909-BD701E632F7E}"/>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92" name="テキスト ボックス 491">
          <a:extLst>
            <a:ext uri="{FF2B5EF4-FFF2-40B4-BE49-F238E27FC236}">
              <a16:creationId xmlns:a16="http://schemas.microsoft.com/office/drawing/2014/main" id="{F4A921B6-F6AD-4C38-86DE-469F32F47B07}"/>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93" name="テキスト ボックス 492">
          <a:extLst>
            <a:ext uri="{FF2B5EF4-FFF2-40B4-BE49-F238E27FC236}">
              <a16:creationId xmlns:a16="http://schemas.microsoft.com/office/drawing/2014/main" id="{18509E45-01DD-4C1D-8A64-0387789CE315}"/>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94" name="テキスト ボックス 493">
          <a:extLst>
            <a:ext uri="{FF2B5EF4-FFF2-40B4-BE49-F238E27FC236}">
              <a16:creationId xmlns:a16="http://schemas.microsoft.com/office/drawing/2014/main" id="{20104FC1-0D28-4031-A58C-1C911ED6916C}"/>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95" name="テキスト ボックス 494">
          <a:extLst>
            <a:ext uri="{FF2B5EF4-FFF2-40B4-BE49-F238E27FC236}">
              <a16:creationId xmlns:a16="http://schemas.microsoft.com/office/drawing/2014/main" id="{DB687B13-EA4C-4817-9FEA-7CD946262ABB}"/>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156573</xdr:rowOff>
    </xdr:from>
    <xdr:to>
      <xdr:col>112</xdr:col>
      <xdr:colOff>38100</xdr:colOff>
      <xdr:row>86</xdr:row>
      <xdr:rowOff>86723</xdr:rowOff>
    </xdr:to>
    <xdr:sp macro="" textlink="">
      <xdr:nvSpPr>
        <xdr:cNvPr id="496" name="楕円 495">
          <a:extLst>
            <a:ext uri="{FF2B5EF4-FFF2-40B4-BE49-F238E27FC236}">
              <a16:creationId xmlns:a16="http://schemas.microsoft.com/office/drawing/2014/main" id="{2A79F46F-4B51-4627-9C47-39D183C270FD}"/>
            </a:ext>
          </a:extLst>
        </xdr:cNvPr>
        <xdr:cNvSpPr/>
      </xdr:nvSpPr>
      <xdr:spPr>
        <a:xfrm>
          <a:off x="19161760" y="1473172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158750</xdr:rowOff>
    </xdr:from>
    <xdr:to>
      <xdr:col>107</xdr:col>
      <xdr:colOff>101600</xdr:colOff>
      <xdr:row>86</xdr:row>
      <xdr:rowOff>88900</xdr:rowOff>
    </xdr:to>
    <xdr:sp macro="" textlink="">
      <xdr:nvSpPr>
        <xdr:cNvPr id="497" name="楕円 496">
          <a:extLst>
            <a:ext uri="{FF2B5EF4-FFF2-40B4-BE49-F238E27FC236}">
              <a16:creationId xmlns:a16="http://schemas.microsoft.com/office/drawing/2014/main" id="{28FAFC7D-0834-4696-9D78-BBE011505756}"/>
            </a:ext>
          </a:extLst>
        </xdr:cNvPr>
        <xdr:cNvSpPr/>
      </xdr:nvSpPr>
      <xdr:spPr>
        <a:xfrm>
          <a:off x="18345150" y="147339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35923</xdr:rowOff>
    </xdr:from>
    <xdr:to>
      <xdr:col>111</xdr:col>
      <xdr:colOff>177800</xdr:colOff>
      <xdr:row>86</xdr:row>
      <xdr:rowOff>38100</xdr:rowOff>
    </xdr:to>
    <xdr:cxnSp macro="">
      <xdr:nvCxnSpPr>
        <xdr:cNvPr id="498" name="直線コネクタ 497">
          <a:extLst>
            <a:ext uri="{FF2B5EF4-FFF2-40B4-BE49-F238E27FC236}">
              <a16:creationId xmlns:a16="http://schemas.microsoft.com/office/drawing/2014/main" id="{01268607-2ED6-4BB8-A14A-F7D65861DD95}"/>
            </a:ext>
          </a:extLst>
        </xdr:cNvPr>
        <xdr:cNvCxnSpPr/>
      </xdr:nvCxnSpPr>
      <xdr:spPr>
        <a:xfrm flipV="1">
          <a:off x="18399760" y="14780623"/>
          <a:ext cx="80518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160927</xdr:rowOff>
    </xdr:from>
    <xdr:to>
      <xdr:col>102</xdr:col>
      <xdr:colOff>165100</xdr:colOff>
      <xdr:row>86</xdr:row>
      <xdr:rowOff>91077</xdr:rowOff>
    </xdr:to>
    <xdr:sp macro="" textlink="">
      <xdr:nvSpPr>
        <xdr:cNvPr id="499" name="楕円 498">
          <a:extLst>
            <a:ext uri="{FF2B5EF4-FFF2-40B4-BE49-F238E27FC236}">
              <a16:creationId xmlns:a16="http://schemas.microsoft.com/office/drawing/2014/main" id="{FEFD98C8-5281-49C1-9A42-F4685F528C64}"/>
            </a:ext>
          </a:extLst>
        </xdr:cNvPr>
        <xdr:cNvSpPr/>
      </xdr:nvSpPr>
      <xdr:spPr>
        <a:xfrm>
          <a:off x="17547590" y="1473608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38100</xdr:rowOff>
    </xdr:from>
    <xdr:to>
      <xdr:col>107</xdr:col>
      <xdr:colOff>50800</xdr:colOff>
      <xdr:row>86</xdr:row>
      <xdr:rowOff>40277</xdr:rowOff>
    </xdr:to>
    <xdr:cxnSp macro="">
      <xdr:nvCxnSpPr>
        <xdr:cNvPr id="500" name="直線コネクタ 499">
          <a:extLst>
            <a:ext uri="{FF2B5EF4-FFF2-40B4-BE49-F238E27FC236}">
              <a16:creationId xmlns:a16="http://schemas.microsoft.com/office/drawing/2014/main" id="{72980028-565C-46CC-8728-A9AB97410697}"/>
            </a:ext>
          </a:extLst>
        </xdr:cNvPr>
        <xdr:cNvCxnSpPr/>
      </xdr:nvCxnSpPr>
      <xdr:spPr>
        <a:xfrm flipV="1">
          <a:off x="17602200" y="14782800"/>
          <a:ext cx="79756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163105</xdr:rowOff>
    </xdr:from>
    <xdr:to>
      <xdr:col>98</xdr:col>
      <xdr:colOff>38100</xdr:colOff>
      <xdr:row>86</xdr:row>
      <xdr:rowOff>93255</xdr:rowOff>
    </xdr:to>
    <xdr:sp macro="" textlink="">
      <xdr:nvSpPr>
        <xdr:cNvPr id="501" name="楕円 500">
          <a:extLst>
            <a:ext uri="{FF2B5EF4-FFF2-40B4-BE49-F238E27FC236}">
              <a16:creationId xmlns:a16="http://schemas.microsoft.com/office/drawing/2014/main" id="{74ACAB0C-7B3B-4969-8CE2-0CA641C3EB4A}"/>
            </a:ext>
          </a:extLst>
        </xdr:cNvPr>
        <xdr:cNvSpPr/>
      </xdr:nvSpPr>
      <xdr:spPr>
        <a:xfrm>
          <a:off x="16761460" y="1473826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40277</xdr:rowOff>
    </xdr:from>
    <xdr:to>
      <xdr:col>102</xdr:col>
      <xdr:colOff>114300</xdr:colOff>
      <xdr:row>86</xdr:row>
      <xdr:rowOff>42455</xdr:rowOff>
    </xdr:to>
    <xdr:cxnSp macro="">
      <xdr:nvCxnSpPr>
        <xdr:cNvPr id="502" name="直線コネクタ 501">
          <a:extLst>
            <a:ext uri="{FF2B5EF4-FFF2-40B4-BE49-F238E27FC236}">
              <a16:creationId xmlns:a16="http://schemas.microsoft.com/office/drawing/2014/main" id="{C8283B67-2D5B-4DFA-9254-DCC9BA425380}"/>
            </a:ext>
          </a:extLst>
        </xdr:cNvPr>
        <xdr:cNvCxnSpPr/>
      </xdr:nvCxnSpPr>
      <xdr:spPr>
        <a:xfrm flipV="1">
          <a:off x="16804640" y="14784977"/>
          <a:ext cx="797560" cy="4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103795</xdr:rowOff>
    </xdr:from>
    <xdr:ext cx="469744" cy="259045"/>
    <xdr:sp macro="" textlink="">
      <xdr:nvSpPr>
        <xdr:cNvPr id="503" name="n_1aveValue【消防施設】&#10;一人当たり面積">
          <a:extLst>
            <a:ext uri="{FF2B5EF4-FFF2-40B4-BE49-F238E27FC236}">
              <a16:creationId xmlns:a16="http://schemas.microsoft.com/office/drawing/2014/main" id="{A3D1FA04-4037-4ECA-BEF2-191F8AB0131F}"/>
            </a:ext>
          </a:extLst>
        </xdr:cNvPr>
        <xdr:cNvSpPr txBox="1"/>
      </xdr:nvSpPr>
      <xdr:spPr>
        <a:xfrm>
          <a:off x="18982132" y="14332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93997</xdr:rowOff>
    </xdr:from>
    <xdr:ext cx="469744" cy="259045"/>
    <xdr:sp macro="" textlink="">
      <xdr:nvSpPr>
        <xdr:cNvPr id="504" name="n_2aveValue【消防施設】&#10;一人当たり面積">
          <a:extLst>
            <a:ext uri="{FF2B5EF4-FFF2-40B4-BE49-F238E27FC236}">
              <a16:creationId xmlns:a16="http://schemas.microsoft.com/office/drawing/2014/main" id="{4FA5EF71-97D3-4075-8A0E-E69CB5582455}"/>
            </a:ext>
          </a:extLst>
        </xdr:cNvPr>
        <xdr:cNvSpPr txBox="1"/>
      </xdr:nvSpPr>
      <xdr:spPr>
        <a:xfrm>
          <a:off x="18182032" y="1432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110326</xdr:rowOff>
    </xdr:from>
    <xdr:ext cx="469744" cy="259045"/>
    <xdr:sp macro="" textlink="">
      <xdr:nvSpPr>
        <xdr:cNvPr id="505" name="n_3aveValue【消防施設】&#10;一人当たり面積">
          <a:extLst>
            <a:ext uri="{FF2B5EF4-FFF2-40B4-BE49-F238E27FC236}">
              <a16:creationId xmlns:a16="http://schemas.microsoft.com/office/drawing/2014/main" id="{F93E0DAB-99B2-4D60-B4BD-AEF4EC4884FD}"/>
            </a:ext>
          </a:extLst>
        </xdr:cNvPr>
        <xdr:cNvSpPr txBox="1"/>
      </xdr:nvSpPr>
      <xdr:spPr>
        <a:xfrm>
          <a:off x="17384472" y="14338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163665</xdr:rowOff>
    </xdr:from>
    <xdr:ext cx="469744" cy="259045"/>
    <xdr:sp macro="" textlink="">
      <xdr:nvSpPr>
        <xdr:cNvPr id="506" name="n_4aveValue【消防施設】&#10;一人当たり面積">
          <a:extLst>
            <a:ext uri="{FF2B5EF4-FFF2-40B4-BE49-F238E27FC236}">
              <a16:creationId xmlns:a16="http://schemas.microsoft.com/office/drawing/2014/main" id="{5A720869-7BE6-4124-8795-DC9343297A28}"/>
            </a:ext>
          </a:extLst>
        </xdr:cNvPr>
        <xdr:cNvSpPr txBox="1"/>
      </xdr:nvSpPr>
      <xdr:spPr>
        <a:xfrm>
          <a:off x="16588817" y="14395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77850</xdr:rowOff>
    </xdr:from>
    <xdr:ext cx="469744" cy="259045"/>
    <xdr:sp macro="" textlink="">
      <xdr:nvSpPr>
        <xdr:cNvPr id="507" name="n_1mainValue【消防施設】&#10;一人当たり面積">
          <a:extLst>
            <a:ext uri="{FF2B5EF4-FFF2-40B4-BE49-F238E27FC236}">
              <a16:creationId xmlns:a16="http://schemas.microsoft.com/office/drawing/2014/main" id="{263151F2-40CE-47A9-8FBC-A551C70C66A0}"/>
            </a:ext>
          </a:extLst>
        </xdr:cNvPr>
        <xdr:cNvSpPr txBox="1"/>
      </xdr:nvSpPr>
      <xdr:spPr>
        <a:xfrm>
          <a:off x="18982132" y="14822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80027</xdr:rowOff>
    </xdr:from>
    <xdr:ext cx="469744" cy="259045"/>
    <xdr:sp macro="" textlink="">
      <xdr:nvSpPr>
        <xdr:cNvPr id="508" name="n_2mainValue【消防施設】&#10;一人当たり面積">
          <a:extLst>
            <a:ext uri="{FF2B5EF4-FFF2-40B4-BE49-F238E27FC236}">
              <a16:creationId xmlns:a16="http://schemas.microsoft.com/office/drawing/2014/main" id="{68CCA992-F0FA-4D86-84B1-5112DFCEE119}"/>
            </a:ext>
          </a:extLst>
        </xdr:cNvPr>
        <xdr:cNvSpPr txBox="1"/>
      </xdr:nvSpPr>
      <xdr:spPr>
        <a:xfrm>
          <a:off x="18182032" y="1482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82204</xdr:rowOff>
    </xdr:from>
    <xdr:ext cx="469744" cy="259045"/>
    <xdr:sp macro="" textlink="">
      <xdr:nvSpPr>
        <xdr:cNvPr id="509" name="n_3mainValue【消防施設】&#10;一人当たり面積">
          <a:extLst>
            <a:ext uri="{FF2B5EF4-FFF2-40B4-BE49-F238E27FC236}">
              <a16:creationId xmlns:a16="http://schemas.microsoft.com/office/drawing/2014/main" id="{036D4439-75A8-4A21-8950-0EB4D352128F}"/>
            </a:ext>
          </a:extLst>
        </xdr:cNvPr>
        <xdr:cNvSpPr txBox="1"/>
      </xdr:nvSpPr>
      <xdr:spPr>
        <a:xfrm>
          <a:off x="17384472" y="14828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84382</xdr:rowOff>
    </xdr:from>
    <xdr:ext cx="469744" cy="259045"/>
    <xdr:sp macro="" textlink="">
      <xdr:nvSpPr>
        <xdr:cNvPr id="510" name="n_4mainValue【消防施設】&#10;一人当たり面積">
          <a:extLst>
            <a:ext uri="{FF2B5EF4-FFF2-40B4-BE49-F238E27FC236}">
              <a16:creationId xmlns:a16="http://schemas.microsoft.com/office/drawing/2014/main" id="{6AF7962A-80FE-4BBD-BE69-FABE303DDE6B}"/>
            </a:ext>
          </a:extLst>
        </xdr:cNvPr>
        <xdr:cNvSpPr txBox="1"/>
      </xdr:nvSpPr>
      <xdr:spPr>
        <a:xfrm>
          <a:off x="16588817" y="1483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11" name="正方形/長方形 510">
          <a:extLst>
            <a:ext uri="{FF2B5EF4-FFF2-40B4-BE49-F238E27FC236}">
              <a16:creationId xmlns:a16="http://schemas.microsoft.com/office/drawing/2014/main" id="{FF39D5A7-F220-4065-9F5E-175E76D297BE}"/>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12" name="正方形/長方形 511">
          <a:extLst>
            <a:ext uri="{FF2B5EF4-FFF2-40B4-BE49-F238E27FC236}">
              <a16:creationId xmlns:a16="http://schemas.microsoft.com/office/drawing/2014/main" id="{1FBD675F-CD10-4C0A-AE79-721CEEEADD7D}"/>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13" name="正方形/長方形 512">
          <a:extLst>
            <a:ext uri="{FF2B5EF4-FFF2-40B4-BE49-F238E27FC236}">
              <a16:creationId xmlns:a16="http://schemas.microsoft.com/office/drawing/2014/main" id="{C344A9AC-3B4A-47E2-B4EA-4B5307767ED2}"/>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14" name="正方形/長方形 513">
          <a:extLst>
            <a:ext uri="{FF2B5EF4-FFF2-40B4-BE49-F238E27FC236}">
              <a16:creationId xmlns:a16="http://schemas.microsoft.com/office/drawing/2014/main" id="{7E0336DE-0C1E-4F15-B7C6-35D498B7132E}"/>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15" name="正方形/長方形 514">
          <a:extLst>
            <a:ext uri="{FF2B5EF4-FFF2-40B4-BE49-F238E27FC236}">
              <a16:creationId xmlns:a16="http://schemas.microsoft.com/office/drawing/2014/main" id="{F761D815-5A75-4D3F-B776-D3F5AB638D3B}"/>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16" name="正方形/長方形 515">
          <a:extLst>
            <a:ext uri="{FF2B5EF4-FFF2-40B4-BE49-F238E27FC236}">
              <a16:creationId xmlns:a16="http://schemas.microsoft.com/office/drawing/2014/main" id="{3EBEA232-8616-4237-9921-F33946D6171B}"/>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17" name="正方形/長方形 516">
          <a:extLst>
            <a:ext uri="{FF2B5EF4-FFF2-40B4-BE49-F238E27FC236}">
              <a16:creationId xmlns:a16="http://schemas.microsoft.com/office/drawing/2014/main" id="{6240FC2C-B662-41F8-BB92-DF08223736D4}"/>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18" name="正方形/長方形 517">
          <a:extLst>
            <a:ext uri="{FF2B5EF4-FFF2-40B4-BE49-F238E27FC236}">
              <a16:creationId xmlns:a16="http://schemas.microsoft.com/office/drawing/2014/main" id="{899499A2-24D7-4F53-A841-990A056E7CEC}"/>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19" name="テキスト ボックス 518">
          <a:extLst>
            <a:ext uri="{FF2B5EF4-FFF2-40B4-BE49-F238E27FC236}">
              <a16:creationId xmlns:a16="http://schemas.microsoft.com/office/drawing/2014/main" id="{9EEE9A13-F18E-4768-83B3-3D4C5A47910E}"/>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20" name="直線コネクタ 519">
          <a:extLst>
            <a:ext uri="{FF2B5EF4-FFF2-40B4-BE49-F238E27FC236}">
              <a16:creationId xmlns:a16="http://schemas.microsoft.com/office/drawing/2014/main" id="{8859DE8A-ABB7-40D7-9176-1540DDA284EA}"/>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21" name="テキスト ボックス 520">
          <a:extLst>
            <a:ext uri="{FF2B5EF4-FFF2-40B4-BE49-F238E27FC236}">
              <a16:creationId xmlns:a16="http://schemas.microsoft.com/office/drawing/2014/main" id="{76337EFC-235C-4D22-B43B-912E722B8751}"/>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22" name="直線コネクタ 521">
          <a:extLst>
            <a:ext uri="{FF2B5EF4-FFF2-40B4-BE49-F238E27FC236}">
              <a16:creationId xmlns:a16="http://schemas.microsoft.com/office/drawing/2014/main" id="{75CDCA4F-4334-4A92-A00E-CC6E23EFE99F}"/>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523" name="テキスト ボックス 522">
          <a:extLst>
            <a:ext uri="{FF2B5EF4-FFF2-40B4-BE49-F238E27FC236}">
              <a16:creationId xmlns:a16="http://schemas.microsoft.com/office/drawing/2014/main" id="{1BC3DA02-CDDE-4E6F-AF73-DE277188CC41}"/>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24" name="直線コネクタ 523">
          <a:extLst>
            <a:ext uri="{FF2B5EF4-FFF2-40B4-BE49-F238E27FC236}">
              <a16:creationId xmlns:a16="http://schemas.microsoft.com/office/drawing/2014/main" id="{9F53DF67-2BC6-42A3-B242-B1696FA81B69}"/>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25" name="テキスト ボックス 524">
          <a:extLst>
            <a:ext uri="{FF2B5EF4-FFF2-40B4-BE49-F238E27FC236}">
              <a16:creationId xmlns:a16="http://schemas.microsoft.com/office/drawing/2014/main" id="{89BD3CC3-70DD-4BDD-9EE1-34540F55A0DB}"/>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26" name="直線コネクタ 525">
          <a:extLst>
            <a:ext uri="{FF2B5EF4-FFF2-40B4-BE49-F238E27FC236}">
              <a16:creationId xmlns:a16="http://schemas.microsoft.com/office/drawing/2014/main" id="{26408DCF-4E72-457B-BDB9-48A1631472FA}"/>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27" name="テキスト ボックス 526">
          <a:extLst>
            <a:ext uri="{FF2B5EF4-FFF2-40B4-BE49-F238E27FC236}">
              <a16:creationId xmlns:a16="http://schemas.microsoft.com/office/drawing/2014/main" id="{BFC99591-2D7F-478E-A6E9-62FCDD9C2B4A}"/>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28" name="直線コネクタ 527">
          <a:extLst>
            <a:ext uri="{FF2B5EF4-FFF2-40B4-BE49-F238E27FC236}">
              <a16:creationId xmlns:a16="http://schemas.microsoft.com/office/drawing/2014/main" id="{847EDECE-7BF8-4268-8910-0E49AABCD840}"/>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29" name="テキスト ボックス 528">
          <a:extLst>
            <a:ext uri="{FF2B5EF4-FFF2-40B4-BE49-F238E27FC236}">
              <a16:creationId xmlns:a16="http://schemas.microsoft.com/office/drawing/2014/main" id="{35A6F4F5-7530-41A4-8BB1-1C27777818FC}"/>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30" name="直線コネクタ 529">
          <a:extLst>
            <a:ext uri="{FF2B5EF4-FFF2-40B4-BE49-F238E27FC236}">
              <a16:creationId xmlns:a16="http://schemas.microsoft.com/office/drawing/2014/main" id="{E761A5B4-6204-45F1-8DB2-D966C31D1723}"/>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531" name="テキスト ボックス 530">
          <a:extLst>
            <a:ext uri="{FF2B5EF4-FFF2-40B4-BE49-F238E27FC236}">
              <a16:creationId xmlns:a16="http://schemas.microsoft.com/office/drawing/2014/main" id="{7A9E4DDF-521A-49E2-A741-A800AC791F0F}"/>
            </a:ext>
          </a:extLst>
        </xdr:cNvPr>
        <xdr:cNvSpPr txBox="1"/>
      </xdr:nvSpPr>
      <xdr:spPr>
        <a:xfrm>
          <a:off x="10905006" y="1700087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32" name="直線コネクタ 531">
          <a:extLst>
            <a:ext uri="{FF2B5EF4-FFF2-40B4-BE49-F238E27FC236}">
              <a16:creationId xmlns:a16="http://schemas.microsoft.com/office/drawing/2014/main" id="{42D94432-F03B-4D78-83AF-6370C77824E2}"/>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33" name="【庁舎】&#10;有形固定資産減価償却率グラフ枠">
          <a:extLst>
            <a:ext uri="{FF2B5EF4-FFF2-40B4-BE49-F238E27FC236}">
              <a16:creationId xmlns:a16="http://schemas.microsoft.com/office/drawing/2014/main" id="{6552CCAF-115A-4170-9A07-B7382429D917}"/>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534" name="直線コネクタ 533">
          <a:extLst>
            <a:ext uri="{FF2B5EF4-FFF2-40B4-BE49-F238E27FC236}">
              <a16:creationId xmlns:a16="http://schemas.microsoft.com/office/drawing/2014/main" id="{72CB9CAD-146B-4AE7-8364-B8C0B12D0345}"/>
            </a:ext>
          </a:extLst>
        </xdr:cNvPr>
        <xdr:cNvCxnSpPr/>
      </xdr:nvCxnSpPr>
      <xdr:spPr>
        <a:xfrm flipV="1">
          <a:off x="14703424" y="17145000"/>
          <a:ext cx="0" cy="1268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535" name="【庁舎】&#10;有形固定資産減価償却率最小値テキスト">
          <a:extLst>
            <a:ext uri="{FF2B5EF4-FFF2-40B4-BE49-F238E27FC236}">
              <a16:creationId xmlns:a16="http://schemas.microsoft.com/office/drawing/2014/main" id="{46FE943D-4365-4554-8275-A03F2A2F2EB9}"/>
            </a:ext>
          </a:extLst>
        </xdr:cNvPr>
        <xdr:cNvSpPr txBox="1"/>
      </xdr:nvSpPr>
      <xdr:spPr>
        <a:xfrm>
          <a:off x="1474216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536" name="直線コネクタ 535">
          <a:extLst>
            <a:ext uri="{FF2B5EF4-FFF2-40B4-BE49-F238E27FC236}">
              <a16:creationId xmlns:a16="http://schemas.microsoft.com/office/drawing/2014/main" id="{AD2A5245-778F-418E-8F46-FD871FBAE6A1}"/>
            </a:ext>
          </a:extLst>
        </xdr:cNvPr>
        <xdr:cNvCxnSpPr/>
      </xdr:nvCxnSpPr>
      <xdr:spPr>
        <a:xfrm>
          <a:off x="14611350" y="184130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537" name="【庁舎】&#10;有形固定資産減価償却率最大値テキスト">
          <a:extLst>
            <a:ext uri="{FF2B5EF4-FFF2-40B4-BE49-F238E27FC236}">
              <a16:creationId xmlns:a16="http://schemas.microsoft.com/office/drawing/2014/main" id="{46C2902B-66EB-4CF1-890C-765315B60815}"/>
            </a:ext>
          </a:extLst>
        </xdr:cNvPr>
        <xdr:cNvSpPr txBox="1"/>
      </xdr:nvSpPr>
      <xdr:spPr>
        <a:xfrm>
          <a:off x="14742160" y="169221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538" name="直線コネクタ 537">
          <a:extLst>
            <a:ext uri="{FF2B5EF4-FFF2-40B4-BE49-F238E27FC236}">
              <a16:creationId xmlns:a16="http://schemas.microsoft.com/office/drawing/2014/main" id="{97C98FFF-6FA3-4366-94B7-4ECD27BADBDF}"/>
            </a:ext>
          </a:extLst>
        </xdr:cNvPr>
        <xdr:cNvCxnSpPr/>
      </xdr:nvCxnSpPr>
      <xdr:spPr>
        <a:xfrm>
          <a:off x="14611350" y="17145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31766</xdr:rowOff>
    </xdr:from>
    <xdr:ext cx="405111" cy="259045"/>
    <xdr:sp macro="" textlink="">
      <xdr:nvSpPr>
        <xdr:cNvPr id="539" name="【庁舎】&#10;有形固定資産減価償却率平均値テキスト">
          <a:extLst>
            <a:ext uri="{FF2B5EF4-FFF2-40B4-BE49-F238E27FC236}">
              <a16:creationId xmlns:a16="http://schemas.microsoft.com/office/drawing/2014/main" id="{F7D1BF79-C6E6-41E2-9C16-7675B34BA363}"/>
            </a:ext>
          </a:extLst>
        </xdr:cNvPr>
        <xdr:cNvSpPr txBox="1"/>
      </xdr:nvSpPr>
      <xdr:spPr>
        <a:xfrm>
          <a:off x="14742160" y="176892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53339</xdr:rowOff>
    </xdr:from>
    <xdr:to>
      <xdr:col>85</xdr:col>
      <xdr:colOff>177800</xdr:colOff>
      <xdr:row>103</xdr:row>
      <xdr:rowOff>154939</xdr:rowOff>
    </xdr:to>
    <xdr:sp macro="" textlink="">
      <xdr:nvSpPr>
        <xdr:cNvPr id="540" name="フローチャート: 判断 539">
          <a:extLst>
            <a:ext uri="{FF2B5EF4-FFF2-40B4-BE49-F238E27FC236}">
              <a16:creationId xmlns:a16="http://schemas.microsoft.com/office/drawing/2014/main" id="{7E665D1F-B699-409C-B9A0-AD7F0180B6B2}"/>
            </a:ext>
          </a:extLst>
        </xdr:cNvPr>
        <xdr:cNvSpPr/>
      </xdr:nvSpPr>
      <xdr:spPr>
        <a:xfrm>
          <a:off x="14649450" y="17716499"/>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46989</xdr:rowOff>
    </xdr:from>
    <xdr:to>
      <xdr:col>81</xdr:col>
      <xdr:colOff>101600</xdr:colOff>
      <xdr:row>103</xdr:row>
      <xdr:rowOff>148589</xdr:rowOff>
    </xdr:to>
    <xdr:sp macro="" textlink="">
      <xdr:nvSpPr>
        <xdr:cNvPr id="541" name="フローチャート: 判断 540">
          <a:extLst>
            <a:ext uri="{FF2B5EF4-FFF2-40B4-BE49-F238E27FC236}">
              <a16:creationId xmlns:a16="http://schemas.microsoft.com/office/drawing/2014/main" id="{C14C1465-0B29-461B-A7A0-9639D7A07AA6}"/>
            </a:ext>
          </a:extLst>
        </xdr:cNvPr>
        <xdr:cNvSpPr/>
      </xdr:nvSpPr>
      <xdr:spPr>
        <a:xfrm>
          <a:off x="13887450" y="1770824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44450</xdr:rowOff>
    </xdr:from>
    <xdr:to>
      <xdr:col>76</xdr:col>
      <xdr:colOff>165100</xdr:colOff>
      <xdr:row>103</xdr:row>
      <xdr:rowOff>146050</xdr:rowOff>
    </xdr:to>
    <xdr:sp macro="" textlink="">
      <xdr:nvSpPr>
        <xdr:cNvPr id="542" name="フローチャート: 判断 541">
          <a:extLst>
            <a:ext uri="{FF2B5EF4-FFF2-40B4-BE49-F238E27FC236}">
              <a16:creationId xmlns:a16="http://schemas.microsoft.com/office/drawing/2014/main" id="{423B8383-A3E0-4882-8DE3-34C22F9F325D}"/>
            </a:ext>
          </a:extLst>
        </xdr:cNvPr>
        <xdr:cNvSpPr/>
      </xdr:nvSpPr>
      <xdr:spPr>
        <a:xfrm>
          <a:off x="13089890" y="1770570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87630</xdr:rowOff>
    </xdr:from>
    <xdr:to>
      <xdr:col>72</xdr:col>
      <xdr:colOff>38100</xdr:colOff>
      <xdr:row>104</xdr:row>
      <xdr:rowOff>17780</xdr:rowOff>
    </xdr:to>
    <xdr:sp macro="" textlink="">
      <xdr:nvSpPr>
        <xdr:cNvPr id="543" name="フローチャート: 判断 542">
          <a:extLst>
            <a:ext uri="{FF2B5EF4-FFF2-40B4-BE49-F238E27FC236}">
              <a16:creationId xmlns:a16="http://schemas.microsoft.com/office/drawing/2014/main" id="{E1BD400E-CBC0-40CF-B28A-B6600ABD2D84}"/>
            </a:ext>
          </a:extLst>
        </xdr:cNvPr>
        <xdr:cNvSpPr/>
      </xdr:nvSpPr>
      <xdr:spPr>
        <a:xfrm>
          <a:off x="12303760" y="177507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120650</xdr:rowOff>
    </xdr:from>
    <xdr:to>
      <xdr:col>67</xdr:col>
      <xdr:colOff>101600</xdr:colOff>
      <xdr:row>104</xdr:row>
      <xdr:rowOff>50800</xdr:rowOff>
    </xdr:to>
    <xdr:sp macro="" textlink="">
      <xdr:nvSpPr>
        <xdr:cNvPr id="544" name="フローチャート: 判断 543">
          <a:extLst>
            <a:ext uri="{FF2B5EF4-FFF2-40B4-BE49-F238E27FC236}">
              <a16:creationId xmlns:a16="http://schemas.microsoft.com/office/drawing/2014/main" id="{A20EDFCC-7F3D-46D0-A987-EA5EFAE8AF83}"/>
            </a:ext>
          </a:extLst>
        </xdr:cNvPr>
        <xdr:cNvSpPr/>
      </xdr:nvSpPr>
      <xdr:spPr>
        <a:xfrm>
          <a:off x="11487150" y="177819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45" name="テキスト ボックス 544">
          <a:extLst>
            <a:ext uri="{FF2B5EF4-FFF2-40B4-BE49-F238E27FC236}">
              <a16:creationId xmlns:a16="http://schemas.microsoft.com/office/drawing/2014/main" id="{A63B931A-4DD2-49A2-8283-BFFF225489E7}"/>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46" name="テキスト ボックス 545">
          <a:extLst>
            <a:ext uri="{FF2B5EF4-FFF2-40B4-BE49-F238E27FC236}">
              <a16:creationId xmlns:a16="http://schemas.microsoft.com/office/drawing/2014/main" id="{A6708374-E037-403D-97BE-1F359CA9B6E1}"/>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47" name="テキスト ボックス 546">
          <a:extLst>
            <a:ext uri="{FF2B5EF4-FFF2-40B4-BE49-F238E27FC236}">
              <a16:creationId xmlns:a16="http://schemas.microsoft.com/office/drawing/2014/main" id="{D58910D4-698E-4F1C-8423-08E30C7B61A8}"/>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48" name="テキスト ボックス 547">
          <a:extLst>
            <a:ext uri="{FF2B5EF4-FFF2-40B4-BE49-F238E27FC236}">
              <a16:creationId xmlns:a16="http://schemas.microsoft.com/office/drawing/2014/main" id="{7F0AC1BA-4599-4CB7-9398-6012BE205657}"/>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49" name="テキスト ボックス 548">
          <a:extLst>
            <a:ext uri="{FF2B5EF4-FFF2-40B4-BE49-F238E27FC236}">
              <a16:creationId xmlns:a16="http://schemas.microsoft.com/office/drawing/2014/main" id="{9D78F2C7-F788-40C2-9C4B-73415FB17FD2}"/>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58420</xdr:rowOff>
    </xdr:from>
    <xdr:to>
      <xdr:col>81</xdr:col>
      <xdr:colOff>101600</xdr:colOff>
      <xdr:row>103</xdr:row>
      <xdr:rowOff>160020</xdr:rowOff>
    </xdr:to>
    <xdr:sp macro="" textlink="">
      <xdr:nvSpPr>
        <xdr:cNvPr id="550" name="楕円 549">
          <a:extLst>
            <a:ext uri="{FF2B5EF4-FFF2-40B4-BE49-F238E27FC236}">
              <a16:creationId xmlns:a16="http://schemas.microsoft.com/office/drawing/2014/main" id="{0AF3B31F-9734-4697-B60E-5F2BF1C4CF2B}"/>
            </a:ext>
          </a:extLst>
        </xdr:cNvPr>
        <xdr:cNvSpPr/>
      </xdr:nvSpPr>
      <xdr:spPr>
        <a:xfrm>
          <a:off x="13887450" y="1771396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35561</xdr:rowOff>
    </xdr:from>
    <xdr:to>
      <xdr:col>76</xdr:col>
      <xdr:colOff>165100</xdr:colOff>
      <xdr:row>103</xdr:row>
      <xdr:rowOff>137161</xdr:rowOff>
    </xdr:to>
    <xdr:sp macro="" textlink="">
      <xdr:nvSpPr>
        <xdr:cNvPr id="551" name="楕円 550">
          <a:extLst>
            <a:ext uri="{FF2B5EF4-FFF2-40B4-BE49-F238E27FC236}">
              <a16:creationId xmlns:a16="http://schemas.microsoft.com/office/drawing/2014/main" id="{6EE26751-D22F-4EE6-B993-5FCF214E4FB7}"/>
            </a:ext>
          </a:extLst>
        </xdr:cNvPr>
        <xdr:cNvSpPr/>
      </xdr:nvSpPr>
      <xdr:spPr>
        <a:xfrm>
          <a:off x="13089890" y="17694911"/>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86361</xdr:rowOff>
    </xdr:from>
    <xdr:to>
      <xdr:col>81</xdr:col>
      <xdr:colOff>50800</xdr:colOff>
      <xdr:row>103</xdr:row>
      <xdr:rowOff>109220</xdr:rowOff>
    </xdr:to>
    <xdr:cxnSp macro="">
      <xdr:nvCxnSpPr>
        <xdr:cNvPr id="552" name="直線コネクタ 551">
          <a:extLst>
            <a:ext uri="{FF2B5EF4-FFF2-40B4-BE49-F238E27FC236}">
              <a16:creationId xmlns:a16="http://schemas.microsoft.com/office/drawing/2014/main" id="{083D007F-C90E-4F2E-9A12-BB1FB27C3517}"/>
            </a:ext>
          </a:extLst>
        </xdr:cNvPr>
        <xdr:cNvCxnSpPr/>
      </xdr:nvCxnSpPr>
      <xdr:spPr>
        <a:xfrm>
          <a:off x="13144500" y="17747616"/>
          <a:ext cx="797560" cy="1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16511</xdr:rowOff>
    </xdr:from>
    <xdr:to>
      <xdr:col>72</xdr:col>
      <xdr:colOff>38100</xdr:colOff>
      <xdr:row>103</xdr:row>
      <xdr:rowOff>118111</xdr:rowOff>
    </xdr:to>
    <xdr:sp macro="" textlink="">
      <xdr:nvSpPr>
        <xdr:cNvPr id="553" name="楕円 552">
          <a:extLst>
            <a:ext uri="{FF2B5EF4-FFF2-40B4-BE49-F238E27FC236}">
              <a16:creationId xmlns:a16="http://schemas.microsoft.com/office/drawing/2014/main" id="{FDC2D66B-EF9A-40FF-9A1E-26E4CAFD508F}"/>
            </a:ext>
          </a:extLst>
        </xdr:cNvPr>
        <xdr:cNvSpPr/>
      </xdr:nvSpPr>
      <xdr:spPr>
        <a:xfrm>
          <a:off x="12303760" y="17679671"/>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67311</xdr:rowOff>
    </xdr:from>
    <xdr:to>
      <xdr:col>76</xdr:col>
      <xdr:colOff>114300</xdr:colOff>
      <xdr:row>103</xdr:row>
      <xdr:rowOff>86361</xdr:rowOff>
    </xdr:to>
    <xdr:cxnSp macro="">
      <xdr:nvCxnSpPr>
        <xdr:cNvPr id="554" name="直線コネクタ 553">
          <a:extLst>
            <a:ext uri="{FF2B5EF4-FFF2-40B4-BE49-F238E27FC236}">
              <a16:creationId xmlns:a16="http://schemas.microsoft.com/office/drawing/2014/main" id="{850FFA6C-F1DB-414F-BB49-267FE0467005}"/>
            </a:ext>
          </a:extLst>
        </xdr:cNvPr>
        <xdr:cNvCxnSpPr/>
      </xdr:nvCxnSpPr>
      <xdr:spPr>
        <a:xfrm>
          <a:off x="12346940" y="17724756"/>
          <a:ext cx="79756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157480</xdr:rowOff>
    </xdr:from>
    <xdr:to>
      <xdr:col>67</xdr:col>
      <xdr:colOff>101600</xdr:colOff>
      <xdr:row>103</xdr:row>
      <xdr:rowOff>87630</xdr:rowOff>
    </xdr:to>
    <xdr:sp macro="" textlink="">
      <xdr:nvSpPr>
        <xdr:cNvPr id="555" name="楕円 554">
          <a:extLst>
            <a:ext uri="{FF2B5EF4-FFF2-40B4-BE49-F238E27FC236}">
              <a16:creationId xmlns:a16="http://schemas.microsoft.com/office/drawing/2014/main" id="{9EBA4450-4E37-4DD4-B408-FE4C0D9155AE}"/>
            </a:ext>
          </a:extLst>
        </xdr:cNvPr>
        <xdr:cNvSpPr/>
      </xdr:nvSpPr>
      <xdr:spPr>
        <a:xfrm>
          <a:off x="11487150" y="1764728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36830</xdr:rowOff>
    </xdr:from>
    <xdr:to>
      <xdr:col>71</xdr:col>
      <xdr:colOff>177800</xdr:colOff>
      <xdr:row>103</xdr:row>
      <xdr:rowOff>67311</xdr:rowOff>
    </xdr:to>
    <xdr:cxnSp macro="">
      <xdr:nvCxnSpPr>
        <xdr:cNvPr id="556" name="直線コネクタ 555">
          <a:extLst>
            <a:ext uri="{FF2B5EF4-FFF2-40B4-BE49-F238E27FC236}">
              <a16:creationId xmlns:a16="http://schemas.microsoft.com/office/drawing/2014/main" id="{73B95137-8C95-43F8-BA58-F9F031B283A8}"/>
            </a:ext>
          </a:extLst>
        </xdr:cNvPr>
        <xdr:cNvCxnSpPr/>
      </xdr:nvCxnSpPr>
      <xdr:spPr>
        <a:xfrm>
          <a:off x="11541760" y="17696180"/>
          <a:ext cx="805180" cy="28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165116</xdr:rowOff>
    </xdr:from>
    <xdr:ext cx="405111" cy="259045"/>
    <xdr:sp macro="" textlink="">
      <xdr:nvSpPr>
        <xdr:cNvPr id="557" name="n_1aveValue【庁舎】&#10;有形固定資産減価償却率">
          <a:extLst>
            <a:ext uri="{FF2B5EF4-FFF2-40B4-BE49-F238E27FC236}">
              <a16:creationId xmlns:a16="http://schemas.microsoft.com/office/drawing/2014/main" id="{0DCBCB9F-E946-4D81-A972-CFBD466A7E78}"/>
            </a:ext>
          </a:extLst>
        </xdr:cNvPr>
        <xdr:cNvSpPr txBox="1"/>
      </xdr:nvSpPr>
      <xdr:spPr>
        <a:xfrm>
          <a:off x="13738234" y="17485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137177</xdr:rowOff>
    </xdr:from>
    <xdr:ext cx="405111" cy="259045"/>
    <xdr:sp macro="" textlink="">
      <xdr:nvSpPr>
        <xdr:cNvPr id="558" name="n_2aveValue【庁舎】&#10;有形固定資産減価償却率">
          <a:extLst>
            <a:ext uri="{FF2B5EF4-FFF2-40B4-BE49-F238E27FC236}">
              <a16:creationId xmlns:a16="http://schemas.microsoft.com/office/drawing/2014/main" id="{71AE43E4-C34B-4FE6-8830-CF85EDD34A4F}"/>
            </a:ext>
          </a:extLst>
        </xdr:cNvPr>
        <xdr:cNvSpPr txBox="1"/>
      </xdr:nvSpPr>
      <xdr:spPr>
        <a:xfrm>
          <a:off x="12957184" y="1779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8907</xdr:rowOff>
    </xdr:from>
    <xdr:ext cx="405111" cy="259045"/>
    <xdr:sp macro="" textlink="">
      <xdr:nvSpPr>
        <xdr:cNvPr id="559" name="n_3aveValue【庁舎】&#10;有形固定資産減価償却率">
          <a:extLst>
            <a:ext uri="{FF2B5EF4-FFF2-40B4-BE49-F238E27FC236}">
              <a16:creationId xmlns:a16="http://schemas.microsoft.com/office/drawing/2014/main" id="{F4299820-45EA-472D-A5F2-F4E930DE94BD}"/>
            </a:ext>
          </a:extLst>
        </xdr:cNvPr>
        <xdr:cNvSpPr txBox="1"/>
      </xdr:nvSpPr>
      <xdr:spPr>
        <a:xfrm>
          <a:off x="12171054" y="17841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41927</xdr:rowOff>
    </xdr:from>
    <xdr:ext cx="405111" cy="259045"/>
    <xdr:sp macro="" textlink="">
      <xdr:nvSpPr>
        <xdr:cNvPr id="560" name="n_4aveValue【庁舎】&#10;有形固定資産減価償却率">
          <a:extLst>
            <a:ext uri="{FF2B5EF4-FFF2-40B4-BE49-F238E27FC236}">
              <a16:creationId xmlns:a16="http://schemas.microsoft.com/office/drawing/2014/main" id="{75E59D9D-1094-440C-83F0-10353B7F010C}"/>
            </a:ext>
          </a:extLst>
        </xdr:cNvPr>
        <xdr:cNvSpPr txBox="1"/>
      </xdr:nvSpPr>
      <xdr:spPr>
        <a:xfrm>
          <a:off x="11354444" y="17874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151147</xdr:rowOff>
    </xdr:from>
    <xdr:ext cx="405111" cy="259045"/>
    <xdr:sp macro="" textlink="">
      <xdr:nvSpPr>
        <xdr:cNvPr id="561" name="n_1mainValue【庁舎】&#10;有形固定資産減価償却率">
          <a:extLst>
            <a:ext uri="{FF2B5EF4-FFF2-40B4-BE49-F238E27FC236}">
              <a16:creationId xmlns:a16="http://schemas.microsoft.com/office/drawing/2014/main" id="{9DEFC066-A457-42B1-BA2E-988878A7C3DA}"/>
            </a:ext>
          </a:extLst>
        </xdr:cNvPr>
        <xdr:cNvSpPr txBox="1"/>
      </xdr:nvSpPr>
      <xdr:spPr>
        <a:xfrm>
          <a:off x="13738234" y="17810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153688</xdr:rowOff>
    </xdr:from>
    <xdr:ext cx="405111" cy="259045"/>
    <xdr:sp macro="" textlink="">
      <xdr:nvSpPr>
        <xdr:cNvPr id="562" name="n_2mainValue【庁舎】&#10;有形固定資産減価償却率">
          <a:extLst>
            <a:ext uri="{FF2B5EF4-FFF2-40B4-BE49-F238E27FC236}">
              <a16:creationId xmlns:a16="http://schemas.microsoft.com/office/drawing/2014/main" id="{E63207F2-EAAE-41FC-A7E1-A462EBFBA270}"/>
            </a:ext>
          </a:extLst>
        </xdr:cNvPr>
        <xdr:cNvSpPr txBox="1"/>
      </xdr:nvSpPr>
      <xdr:spPr>
        <a:xfrm>
          <a:off x="12957184" y="17470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134638</xdr:rowOff>
    </xdr:from>
    <xdr:ext cx="405111" cy="259045"/>
    <xdr:sp macro="" textlink="">
      <xdr:nvSpPr>
        <xdr:cNvPr id="563" name="n_3mainValue【庁舎】&#10;有形固定資産減価償却率">
          <a:extLst>
            <a:ext uri="{FF2B5EF4-FFF2-40B4-BE49-F238E27FC236}">
              <a16:creationId xmlns:a16="http://schemas.microsoft.com/office/drawing/2014/main" id="{CC62B73D-652A-4833-A7C7-595BD977A5EF}"/>
            </a:ext>
          </a:extLst>
        </xdr:cNvPr>
        <xdr:cNvSpPr txBox="1"/>
      </xdr:nvSpPr>
      <xdr:spPr>
        <a:xfrm>
          <a:off x="12171054" y="174472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104157</xdr:rowOff>
    </xdr:from>
    <xdr:ext cx="405111" cy="259045"/>
    <xdr:sp macro="" textlink="">
      <xdr:nvSpPr>
        <xdr:cNvPr id="564" name="n_4mainValue【庁舎】&#10;有形固定資産減価償却率">
          <a:extLst>
            <a:ext uri="{FF2B5EF4-FFF2-40B4-BE49-F238E27FC236}">
              <a16:creationId xmlns:a16="http://schemas.microsoft.com/office/drawing/2014/main" id="{1F319D66-F1C0-4552-805A-00BD054EAF46}"/>
            </a:ext>
          </a:extLst>
        </xdr:cNvPr>
        <xdr:cNvSpPr txBox="1"/>
      </xdr:nvSpPr>
      <xdr:spPr>
        <a:xfrm>
          <a:off x="11354444" y="17418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65" name="正方形/長方形 564">
          <a:extLst>
            <a:ext uri="{FF2B5EF4-FFF2-40B4-BE49-F238E27FC236}">
              <a16:creationId xmlns:a16="http://schemas.microsoft.com/office/drawing/2014/main" id="{29F191C8-5EDE-46A5-96D9-93E126F09389}"/>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66" name="正方形/長方形 565">
          <a:extLst>
            <a:ext uri="{FF2B5EF4-FFF2-40B4-BE49-F238E27FC236}">
              <a16:creationId xmlns:a16="http://schemas.microsoft.com/office/drawing/2014/main" id="{C2D5629E-9134-4679-8257-E1F09943F2C9}"/>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67" name="正方形/長方形 566">
          <a:extLst>
            <a:ext uri="{FF2B5EF4-FFF2-40B4-BE49-F238E27FC236}">
              <a16:creationId xmlns:a16="http://schemas.microsoft.com/office/drawing/2014/main" id="{417FD547-1E18-4AB9-B8D1-91A76EF54F93}"/>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68" name="正方形/長方形 567">
          <a:extLst>
            <a:ext uri="{FF2B5EF4-FFF2-40B4-BE49-F238E27FC236}">
              <a16:creationId xmlns:a16="http://schemas.microsoft.com/office/drawing/2014/main" id="{83CC55CC-B1B6-4D1F-A3E3-A84019E42DD3}"/>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69" name="正方形/長方形 568">
          <a:extLst>
            <a:ext uri="{FF2B5EF4-FFF2-40B4-BE49-F238E27FC236}">
              <a16:creationId xmlns:a16="http://schemas.microsoft.com/office/drawing/2014/main" id="{D78149B2-2261-4EA3-A09D-C5AB8DBBB12A}"/>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70" name="正方形/長方形 569">
          <a:extLst>
            <a:ext uri="{FF2B5EF4-FFF2-40B4-BE49-F238E27FC236}">
              <a16:creationId xmlns:a16="http://schemas.microsoft.com/office/drawing/2014/main" id="{AEAAF3B5-B9A4-470B-9E82-388E23642245}"/>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71" name="正方形/長方形 570">
          <a:extLst>
            <a:ext uri="{FF2B5EF4-FFF2-40B4-BE49-F238E27FC236}">
              <a16:creationId xmlns:a16="http://schemas.microsoft.com/office/drawing/2014/main" id="{308C9D5F-24FC-48BC-A152-2225276E39AB}"/>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72" name="正方形/長方形 571">
          <a:extLst>
            <a:ext uri="{FF2B5EF4-FFF2-40B4-BE49-F238E27FC236}">
              <a16:creationId xmlns:a16="http://schemas.microsoft.com/office/drawing/2014/main" id="{D7FF56EA-B981-44E9-9C1C-BA3F57915DF9}"/>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73" name="テキスト ボックス 572">
          <a:extLst>
            <a:ext uri="{FF2B5EF4-FFF2-40B4-BE49-F238E27FC236}">
              <a16:creationId xmlns:a16="http://schemas.microsoft.com/office/drawing/2014/main" id="{6DE49B69-1FE5-475A-B95F-853E4DCF8FA0}"/>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74" name="直線コネクタ 573">
          <a:extLst>
            <a:ext uri="{FF2B5EF4-FFF2-40B4-BE49-F238E27FC236}">
              <a16:creationId xmlns:a16="http://schemas.microsoft.com/office/drawing/2014/main" id="{0672A154-4D78-4483-AE8F-37211D42630E}"/>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575" name="直線コネクタ 574">
          <a:extLst>
            <a:ext uri="{FF2B5EF4-FFF2-40B4-BE49-F238E27FC236}">
              <a16:creationId xmlns:a16="http://schemas.microsoft.com/office/drawing/2014/main" id="{54FF1ED2-4087-4363-8812-49F40B5CDE25}"/>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576" name="テキスト ボックス 575">
          <a:extLst>
            <a:ext uri="{FF2B5EF4-FFF2-40B4-BE49-F238E27FC236}">
              <a16:creationId xmlns:a16="http://schemas.microsoft.com/office/drawing/2014/main" id="{5D7F5BF1-404B-4AC7-81CB-D7707F48C805}"/>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577" name="直線コネクタ 576">
          <a:extLst>
            <a:ext uri="{FF2B5EF4-FFF2-40B4-BE49-F238E27FC236}">
              <a16:creationId xmlns:a16="http://schemas.microsoft.com/office/drawing/2014/main" id="{DAA51FFD-7129-418A-8ABC-7D14D1D410DC}"/>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578" name="テキスト ボックス 577">
          <a:extLst>
            <a:ext uri="{FF2B5EF4-FFF2-40B4-BE49-F238E27FC236}">
              <a16:creationId xmlns:a16="http://schemas.microsoft.com/office/drawing/2014/main" id="{DCD878E3-27C5-435C-AEB5-974E9DAD2D0F}"/>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579" name="直線コネクタ 578">
          <a:extLst>
            <a:ext uri="{FF2B5EF4-FFF2-40B4-BE49-F238E27FC236}">
              <a16:creationId xmlns:a16="http://schemas.microsoft.com/office/drawing/2014/main" id="{81B59F6D-DCBF-440B-9C3F-4B457BCE4D9F}"/>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580" name="テキスト ボックス 579">
          <a:extLst>
            <a:ext uri="{FF2B5EF4-FFF2-40B4-BE49-F238E27FC236}">
              <a16:creationId xmlns:a16="http://schemas.microsoft.com/office/drawing/2014/main" id="{492CC671-C701-4DD0-B5E0-11C3B4AC37C0}"/>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581" name="直線コネクタ 580">
          <a:extLst>
            <a:ext uri="{FF2B5EF4-FFF2-40B4-BE49-F238E27FC236}">
              <a16:creationId xmlns:a16="http://schemas.microsoft.com/office/drawing/2014/main" id="{9DCA9772-8D0D-465C-8490-839CA60BB63C}"/>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582" name="テキスト ボックス 581">
          <a:extLst>
            <a:ext uri="{FF2B5EF4-FFF2-40B4-BE49-F238E27FC236}">
              <a16:creationId xmlns:a16="http://schemas.microsoft.com/office/drawing/2014/main" id="{69EA8025-31BD-4564-9DAE-FBB59E85A013}"/>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583" name="直線コネクタ 582">
          <a:extLst>
            <a:ext uri="{FF2B5EF4-FFF2-40B4-BE49-F238E27FC236}">
              <a16:creationId xmlns:a16="http://schemas.microsoft.com/office/drawing/2014/main" id="{0CA24876-F2E8-4C42-93AC-2FA87889176D}"/>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584" name="テキスト ボックス 583">
          <a:extLst>
            <a:ext uri="{FF2B5EF4-FFF2-40B4-BE49-F238E27FC236}">
              <a16:creationId xmlns:a16="http://schemas.microsoft.com/office/drawing/2014/main" id="{891CC0FF-E9D4-4240-B1DA-095171FD81A5}"/>
            </a:ext>
          </a:extLst>
        </xdr:cNvPr>
        <xdr:cNvSpPr txBox="1"/>
      </xdr:nvSpPr>
      <xdr:spPr>
        <a:xfrm>
          <a:off x="16047266"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85" name="直線コネクタ 584">
          <a:extLst>
            <a:ext uri="{FF2B5EF4-FFF2-40B4-BE49-F238E27FC236}">
              <a16:creationId xmlns:a16="http://schemas.microsoft.com/office/drawing/2014/main" id="{78EF33D3-EA3F-4123-9DE2-0EF24ED78B03}"/>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86" name="テキスト ボックス 585">
          <a:extLst>
            <a:ext uri="{FF2B5EF4-FFF2-40B4-BE49-F238E27FC236}">
              <a16:creationId xmlns:a16="http://schemas.microsoft.com/office/drawing/2014/main" id="{BEC37178-A353-46BB-A2E6-9F643C7C192B}"/>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87" name="【庁舎】&#10;一人当たり面積グラフ枠">
          <a:extLst>
            <a:ext uri="{FF2B5EF4-FFF2-40B4-BE49-F238E27FC236}">
              <a16:creationId xmlns:a16="http://schemas.microsoft.com/office/drawing/2014/main" id="{52DE0677-AD67-4C4D-8B2A-29839E2CD1D0}"/>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87249</xdr:rowOff>
    </xdr:from>
    <xdr:to>
      <xdr:col>116</xdr:col>
      <xdr:colOff>62864</xdr:colOff>
      <xdr:row>108</xdr:row>
      <xdr:rowOff>38481</xdr:rowOff>
    </xdr:to>
    <xdr:cxnSp macro="">
      <xdr:nvCxnSpPr>
        <xdr:cNvPr id="588" name="直線コネクタ 587">
          <a:extLst>
            <a:ext uri="{FF2B5EF4-FFF2-40B4-BE49-F238E27FC236}">
              <a16:creationId xmlns:a16="http://schemas.microsoft.com/office/drawing/2014/main" id="{F08477B2-59CD-4175-BEAE-A5D307936984}"/>
            </a:ext>
          </a:extLst>
        </xdr:cNvPr>
        <xdr:cNvCxnSpPr/>
      </xdr:nvCxnSpPr>
      <xdr:spPr>
        <a:xfrm flipV="1">
          <a:off x="19947254" y="17405604"/>
          <a:ext cx="0" cy="11494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42308</xdr:rowOff>
    </xdr:from>
    <xdr:ext cx="469744" cy="259045"/>
    <xdr:sp macro="" textlink="">
      <xdr:nvSpPr>
        <xdr:cNvPr id="589" name="【庁舎】&#10;一人当たり面積最小値テキスト">
          <a:extLst>
            <a:ext uri="{FF2B5EF4-FFF2-40B4-BE49-F238E27FC236}">
              <a16:creationId xmlns:a16="http://schemas.microsoft.com/office/drawing/2014/main" id="{01FAF186-0B53-49F8-8998-C3E77AB7E1DC}"/>
            </a:ext>
          </a:extLst>
        </xdr:cNvPr>
        <xdr:cNvSpPr txBox="1"/>
      </xdr:nvSpPr>
      <xdr:spPr>
        <a:xfrm>
          <a:off x="19985990" y="1856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38481</xdr:rowOff>
    </xdr:from>
    <xdr:to>
      <xdr:col>116</xdr:col>
      <xdr:colOff>152400</xdr:colOff>
      <xdr:row>108</xdr:row>
      <xdr:rowOff>38481</xdr:rowOff>
    </xdr:to>
    <xdr:cxnSp macro="">
      <xdr:nvCxnSpPr>
        <xdr:cNvPr id="590" name="直線コネクタ 589">
          <a:extLst>
            <a:ext uri="{FF2B5EF4-FFF2-40B4-BE49-F238E27FC236}">
              <a16:creationId xmlns:a16="http://schemas.microsoft.com/office/drawing/2014/main" id="{7D3DD573-F79A-4986-8AAE-C35A67F5E4CB}"/>
            </a:ext>
          </a:extLst>
        </xdr:cNvPr>
        <xdr:cNvCxnSpPr/>
      </xdr:nvCxnSpPr>
      <xdr:spPr>
        <a:xfrm>
          <a:off x="19885660" y="185550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33926</xdr:rowOff>
    </xdr:from>
    <xdr:ext cx="469744" cy="259045"/>
    <xdr:sp macro="" textlink="">
      <xdr:nvSpPr>
        <xdr:cNvPr id="591" name="【庁舎】&#10;一人当たり面積最大値テキスト">
          <a:extLst>
            <a:ext uri="{FF2B5EF4-FFF2-40B4-BE49-F238E27FC236}">
              <a16:creationId xmlns:a16="http://schemas.microsoft.com/office/drawing/2014/main" id="{0B8103E2-0EE9-4123-9A33-49C447B16925}"/>
            </a:ext>
          </a:extLst>
        </xdr:cNvPr>
        <xdr:cNvSpPr txBox="1"/>
      </xdr:nvSpPr>
      <xdr:spPr>
        <a:xfrm>
          <a:off x="19985990" y="17177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87249</xdr:rowOff>
    </xdr:from>
    <xdr:to>
      <xdr:col>116</xdr:col>
      <xdr:colOff>152400</xdr:colOff>
      <xdr:row>101</xdr:row>
      <xdr:rowOff>87249</xdr:rowOff>
    </xdr:to>
    <xdr:cxnSp macro="">
      <xdr:nvCxnSpPr>
        <xdr:cNvPr id="592" name="直線コネクタ 591">
          <a:extLst>
            <a:ext uri="{FF2B5EF4-FFF2-40B4-BE49-F238E27FC236}">
              <a16:creationId xmlns:a16="http://schemas.microsoft.com/office/drawing/2014/main" id="{F6DA89DC-A37F-4F63-BE99-DC601FE5BD4E}"/>
            </a:ext>
          </a:extLst>
        </xdr:cNvPr>
        <xdr:cNvCxnSpPr/>
      </xdr:nvCxnSpPr>
      <xdr:spPr>
        <a:xfrm>
          <a:off x="19885660" y="174056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110889</xdr:rowOff>
    </xdr:from>
    <xdr:ext cx="469744" cy="259045"/>
    <xdr:sp macro="" textlink="">
      <xdr:nvSpPr>
        <xdr:cNvPr id="593" name="【庁舎】&#10;一人当たり面積平均値テキスト">
          <a:extLst>
            <a:ext uri="{FF2B5EF4-FFF2-40B4-BE49-F238E27FC236}">
              <a16:creationId xmlns:a16="http://schemas.microsoft.com/office/drawing/2014/main" id="{F8D4C107-4CF9-4341-9E59-9F9149DF5229}"/>
            </a:ext>
          </a:extLst>
        </xdr:cNvPr>
        <xdr:cNvSpPr txBox="1"/>
      </xdr:nvSpPr>
      <xdr:spPr>
        <a:xfrm>
          <a:off x="19985990" y="182845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132462</xdr:rowOff>
    </xdr:from>
    <xdr:to>
      <xdr:col>116</xdr:col>
      <xdr:colOff>114300</xdr:colOff>
      <xdr:row>107</xdr:row>
      <xdr:rowOff>62612</xdr:rowOff>
    </xdr:to>
    <xdr:sp macro="" textlink="">
      <xdr:nvSpPr>
        <xdr:cNvPr id="594" name="フローチャート: 判断 593">
          <a:extLst>
            <a:ext uri="{FF2B5EF4-FFF2-40B4-BE49-F238E27FC236}">
              <a16:creationId xmlns:a16="http://schemas.microsoft.com/office/drawing/2014/main" id="{FD003A5E-AA81-4EA0-8F59-9DF6DB2191C1}"/>
            </a:ext>
          </a:extLst>
        </xdr:cNvPr>
        <xdr:cNvSpPr/>
      </xdr:nvSpPr>
      <xdr:spPr>
        <a:xfrm>
          <a:off x="19904710" y="18309972"/>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159131</xdr:rowOff>
    </xdr:from>
    <xdr:to>
      <xdr:col>112</xdr:col>
      <xdr:colOff>38100</xdr:colOff>
      <xdr:row>107</xdr:row>
      <xdr:rowOff>89281</xdr:rowOff>
    </xdr:to>
    <xdr:sp macro="" textlink="">
      <xdr:nvSpPr>
        <xdr:cNvPr id="595" name="フローチャート: 判断 594">
          <a:extLst>
            <a:ext uri="{FF2B5EF4-FFF2-40B4-BE49-F238E27FC236}">
              <a16:creationId xmlns:a16="http://schemas.microsoft.com/office/drawing/2014/main" id="{F639E3B0-2C54-41C1-AE34-0D50E036851B}"/>
            </a:ext>
          </a:extLst>
        </xdr:cNvPr>
        <xdr:cNvSpPr/>
      </xdr:nvSpPr>
      <xdr:spPr>
        <a:xfrm>
          <a:off x="19161760" y="1833473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166370</xdr:rowOff>
    </xdr:from>
    <xdr:to>
      <xdr:col>107</xdr:col>
      <xdr:colOff>101600</xdr:colOff>
      <xdr:row>107</xdr:row>
      <xdr:rowOff>96520</xdr:rowOff>
    </xdr:to>
    <xdr:sp macro="" textlink="">
      <xdr:nvSpPr>
        <xdr:cNvPr id="596" name="フローチャート: 判断 595">
          <a:extLst>
            <a:ext uri="{FF2B5EF4-FFF2-40B4-BE49-F238E27FC236}">
              <a16:creationId xmlns:a16="http://schemas.microsoft.com/office/drawing/2014/main" id="{B049DC2E-8728-49DF-9EC4-03B336D80E1C}"/>
            </a:ext>
          </a:extLst>
        </xdr:cNvPr>
        <xdr:cNvSpPr/>
      </xdr:nvSpPr>
      <xdr:spPr>
        <a:xfrm>
          <a:off x="18345150" y="1834388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13208</xdr:rowOff>
    </xdr:from>
    <xdr:to>
      <xdr:col>102</xdr:col>
      <xdr:colOff>165100</xdr:colOff>
      <xdr:row>107</xdr:row>
      <xdr:rowOff>114808</xdr:rowOff>
    </xdr:to>
    <xdr:sp macro="" textlink="">
      <xdr:nvSpPr>
        <xdr:cNvPr id="597" name="フローチャート: 判断 596">
          <a:extLst>
            <a:ext uri="{FF2B5EF4-FFF2-40B4-BE49-F238E27FC236}">
              <a16:creationId xmlns:a16="http://schemas.microsoft.com/office/drawing/2014/main" id="{67B54557-1CE0-41C9-93E5-C6383AF65067}"/>
            </a:ext>
          </a:extLst>
        </xdr:cNvPr>
        <xdr:cNvSpPr/>
      </xdr:nvSpPr>
      <xdr:spPr>
        <a:xfrm>
          <a:off x="17547590" y="18362168"/>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21589</xdr:rowOff>
    </xdr:from>
    <xdr:to>
      <xdr:col>98</xdr:col>
      <xdr:colOff>38100</xdr:colOff>
      <xdr:row>107</xdr:row>
      <xdr:rowOff>123189</xdr:rowOff>
    </xdr:to>
    <xdr:sp macro="" textlink="">
      <xdr:nvSpPr>
        <xdr:cNvPr id="598" name="フローチャート: 判断 597">
          <a:extLst>
            <a:ext uri="{FF2B5EF4-FFF2-40B4-BE49-F238E27FC236}">
              <a16:creationId xmlns:a16="http://schemas.microsoft.com/office/drawing/2014/main" id="{4D41DF74-C39C-43C3-8B4C-2663FB15F8C7}"/>
            </a:ext>
          </a:extLst>
        </xdr:cNvPr>
        <xdr:cNvSpPr/>
      </xdr:nvSpPr>
      <xdr:spPr>
        <a:xfrm>
          <a:off x="16761460" y="1836292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99" name="テキスト ボックス 598">
          <a:extLst>
            <a:ext uri="{FF2B5EF4-FFF2-40B4-BE49-F238E27FC236}">
              <a16:creationId xmlns:a16="http://schemas.microsoft.com/office/drawing/2014/main" id="{70E5844B-D5BE-403A-8493-0FEC969000D3}"/>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00" name="テキスト ボックス 599">
          <a:extLst>
            <a:ext uri="{FF2B5EF4-FFF2-40B4-BE49-F238E27FC236}">
              <a16:creationId xmlns:a16="http://schemas.microsoft.com/office/drawing/2014/main" id="{2F784FBF-2DE6-4F1C-ABC0-613071CAA78F}"/>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01" name="テキスト ボックス 600">
          <a:extLst>
            <a:ext uri="{FF2B5EF4-FFF2-40B4-BE49-F238E27FC236}">
              <a16:creationId xmlns:a16="http://schemas.microsoft.com/office/drawing/2014/main" id="{47CB17EA-8C60-4AE9-9901-4EA4E80A3C2A}"/>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02" name="テキスト ボックス 601">
          <a:extLst>
            <a:ext uri="{FF2B5EF4-FFF2-40B4-BE49-F238E27FC236}">
              <a16:creationId xmlns:a16="http://schemas.microsoft.com/office/drawing/2014/main" id="{04A789E8-4AEA-4DB0-B7F3-C71B65D06C30}"/>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03" name="テキスト ボックス 602">
          <a:extLst>
            <a:ext uri="{FF2B5EF4-FFF2-40B4-BE49-F238E27FC236}">
              <a16:creationId xmlns:a16="http://schemas.microsoft.com/office/drawing/2014/main" id="{885BCABB-CC97-4B01-8A85-C5B8C0EF7C5A}"/>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57404</xdr:rowOff>
    </xdr:from>
    <xdr:to>
      <xdr:col>112</xdr:col>
      <xdr:colOff>38100</xdr:colOff>
      <xdr:row>107</xdr:row>
      <xdr:rowOff>159004</xdr:rowOff>
    </xdr:to>
    <xdr:sp macro="" textlink="">
      <xdr:nvSpPr>
        <xdr:cNvPr id="604" name="楕円 603">
          <a:extLst>
            <a:ext uri="{FF2B5EF4-FFF2-40B4-BE49-F238E27FC236}">
              <a16:creationId xmlns:a16="http://schemas.microsoft.com/office/drawing/2014/main" id="{9152A6C9-DAAB-4AC8-B8BA-6BC1F331162C}"/>
            </a:ext>
          </a:extLst>
        </xdr:cNvPr>
        <xdr:cNvSpPr/>
      </xdr:nvSpPr>
      <xdr:spPr>
        <a:xfrm>
          <a:off x="19161760" y="18398744"/>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56262</xdr:rowOff>
    </xdr:from>
    <xdr:to>
      <xdr:col>107</xdr:col>
      <xdr:colOff>101600</xdr:colOff>
      <xdr:row>107</xdr:row>
      <xdr:rowOff>157862</xdr:rowOff>
    </xdr:to>
    <xdr:sp macro="" textlink="">
      <xdr:nvSpPr>
        <xdr:cNvPr id="605" name="楕円 604">
          <a:extLst>
            <a:ext uri="{FF2B5EF4-FFF2-40B4-BE49-F238E27FC236}">
              <a16:creationId xmlns:a16="http://schemas.microsoft.com/office/drawing/2014/main" id="{CF6FA9E3-4718-4BF6-8C58-7D47369700DE}"/>
            </a:ext>
          </a:extLst>
        </xdr:cNvPr>
        <xdr:cNvSpPr/>
      </xdr:nvSpPr>
      <xdr:spPr>
        <a:xfrm>
          <a:off x="18345150" y="18405222"/>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107062</xdr:rowOff>
    </xdr:from>
    <xdr:to>
      <xdr:col>111</xdr:col>
      <xdr:colOff>177800</xdr:colOff>
      <xdr:row>107</xdr:row>
      <xdr:rowOff>108204</xdr:rowOff>
    </xdr:to>
    <xdr:cxnSp macro="">
      <xdr:nvCxnSpPr>
        <xdr:cNvPr id="606" name="直線コネクタ 605">
          <a:extLst>
            <a:ext uri="{FF2B5EF4-FFF2-40B4-BE49-F238E27FC236}">
              <a16:creationId xmlns:a16="http://schemas.microsoft.com/office/drawing/2014/main" id="{A73F4CE8-3B6A-4785-8DC5-C5D9767EECED}"/>
            </a:ext>
          </a:extLst>
        </xdr:cNvPr>
        <xdr:cNvCxnSpPr/>
      </xdr:nvCxnSpPr>
      <xdr:spPr>
        <a:xfrm>
          <a:off x="18399760" y="18450307"/>
          <a:ext cx="80518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65405</xdr:rowOff>
    </xdr:from>
    <xdr:to>
      <xdr:col>102</xdr:col>
      <xdr:colOff>165100</xdr:colOff>
      <xdr:row>107</xdr:row>
      <xdr:rowOff>167005</xdr:rowOff>
    </xdr:to>
    <xdr:sp macro="" textlink="">
      <xdr:nvSpPr>
        <xdr:cNvPr id="607" name="楕円 606">
          <a:extLst>
            <a:ext uri="{FF2B5EF4-FFF2-40B4-BE49-F238E27FC236}">
              <a16:creationId xmlns:a16="http://schemas.microsoft.com/office/drawing/2014/main" id="{2F0DC55F-6870-424B-A911-48C423DF2AE5}"/>
            </a:ext>
          </a:extLst>
        </xdr:cNvPr>
        <xdr:cNvSpPr/>
      </xdr:nvSpPr>
      <xdr:spPr>
        <a:xfrm>
          <a:off x="17547590" y="1840865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107062</xdr:rowOff>
    </xdr:from>
    <xdr:to>
      <xdr:col>107</xdr:col>
      <xdr:colOff>50800</xdr:colOff>
      <xdr:row>107</xdr:row>
      <xdr:rowOff>116205</xdr:rowOff>
    </xdr:to>
    <xdr:cxnSp macro="">
      <xdr:nvCxnSpPr>
        <xdr:cNvPr id="608" name="直線コネクタ 607">
          <a:extLst>
            <a:ext uri="{FF2B5EF4-FFF2-40B4-BE49-F238E27FC236}">
              <a16:creationId xmlns:a16="http://schemas.microsoft.com/office/drawing/2014/main" id="{CF5ACF8A-DE10-48D8-B203-66F09E928EED}"/>
            </a:ext>
          </a:extLst>
        </xdr:cNvPr>
        <xdr:cNvCxnSpPr/>
      </xdr:nvCxnSpPr>
      <xdr:spPr>
        <a:xfrm flipV="1">
          <a:off x="17602200" y="18450307"/>
          <a:ext cx="797560" cy="11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68072</xdr:rowOff>
    </xdr:from>
    <xdr:to>
      <xdr:col>98</xdr:col>
      <xdr:colOff>38100</xdr:colOff>
      <xdr:row>107</xdr:row>
      <xdr:rowOff>169672</xdr:rowOff>
    </xdr:to>
    <xdr:sp macro="" textlink="">
      <xdr:nvSpPr>
        <xdr:cNvPr id="609" name="楕円 608">
          <a:extLst>
            <a:ext uri="{FF2B5EF4-FFF2-40B4-BE49-F238E27FC236}">
              <a16:creationId xmlns:a16="http://schemas.microsoft.com/office/drawing/2014/main" id="{CF35509F-45B7-42E5-856F-50E52748F409}"/>
            </a:ext>
          </a:extLst>
        </xdr:cNvPr>
        <xdr:cNvSpPr/>
      </xdr:nvSpPr>
      <xdr:spPr>
        <a:xfrm>
          <a:off x="16761460" y="18411317"/>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116205</xdr:rowOff>
    </xdr:from>
    <xdr:to>
      <xdr:col>102</xdr:col>
      <xdr:colOff>114300</xdr:colOff>
      <xdr:row>107</xdr:row>
      <xdr:rowOff>118872</xdr:rowOff>
    </xdr:to>
    <xdr:cxnSp macro="">
      <xdr:nvCxnSpPr>
        <xdr:cNvPr id="610" name="直線コネクタ 609">
          <a:extLst>
            <a:ext uri="{FF2B5EF4-FFF2-40B4-BE49-F238E27FC236}">
              <a16:creationId xmlns:a16="http://schemas.microsoft.com/office/drawing/2014/main" id="{11416418-C4CD-4C74-BA02-4AF9DF204322}"/>
            </a:ext>
          </a:extLst>
        </xdr:cNvPr>
        <xdr:cNvCxnSpPr/>
      </xdr:nvCxnSpPr>
      <xdr:spPr>
        <a:xfrm flipV="1">
          <a:off x="16804640" y="18461355"/>
          <a:ext cx="79756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105808</xdr:rowOff>
    </xdr:from>
    <xdr:ext cx="469744" cy="259045"/>
    <xdr:sp macro="" textlink="">
      <xdr:nvSpPr>
        <xdr:cNvPr id="611" name="n_1aveValue【庁舎】&#10;一人当たり面積">
          <a:extLst>
            <a:ext uri="{FF2B5EF4-FFF2-40B4-BE49-F238E27FC236}">
              <a16:creationId xmlns:a16="http://schemas.microsoft.com/office/drawing/2014/main" id="{A8B7FA89-D1F7-4914-95C2-63C25D5B0C10}"/>
            </a:ext>
          </a:extLst>
        </xdr:cNvPr>
        <xdr:cNvSpPr txBox="1"/>
      </xdr:nvSpPr>
      <xdr:spPr>
        <a:xfrm>
          <a:off x="18982132" y="18106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113047</xdr:rowOff>
    </xdr:from>
    <xdr:ext cx="469744" cy="259045"/>
    <xdr:sp macro="" textlink="">
      <xdr:nvSpPr>
        <xdr:cNvPr id="612" name="n_2aveValue【庁舎】&#10;一人当たり面積">
          <a:extLst>
            <a:ext uri="{FF2B5EF4-FFF2-40B4-BE49-F238E27FC236}">
              <a16:creationId xmlns:a16="http://schemas.microsoft.com/office/drawing/2014/main" id="{F061500F-AA05-445C-A471-7E067648B693}"/>
            </a:ext>
          </a:extLst>
        </xdr:cNvPr>
        <xdr:cNvSpPr txBox="1"/>
      </xdr:nvSpPr>
      <xdr:spPr>
        <a:xfrm>
          <a:off x="18182032" y="1811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131335</xdr:rowOff>
    </xdr:from>
    <xdr:ext cx="469744" cy="259045"/>
    <xdr:sp macro="" textlink="">
      <xdr:nvSpPr>
        <xdr:cNvPr id="613" name="n_3aveValue【庁舎】&#10;一人当たり面積">
          <a:extLst>
            <a:ext uri="{FF2B5EF4-FFF2-40B4-BE49-F238E27FC236}">
              <a16:creationId xmlns:a16="http://schemas.microsoft.com/office/drawing/2014/main" id="{71132368-7FF9-43E5-8741-91CA5A0ECAC7}"/>
            </a:ext>
          </a:extLst>
        </xdr:cNvPr>
        <xdr:cNvSpPr txBox="1"/>
      </xdr:nvSpPr>
      <xdr:spPr>
        <a:xfrm>
          <a:off x="17384472" y="18137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139716</xdr:rowOff>
    </xdr:from>
    <xdr:ext cx="469744" cy="259045"/>
    <xdr:sp macro="" textlink="">
      <xdr:nvSpPr>
        <xdr:cNvPr id="614" name="n_4aveValue【庁舎】&#10;一人当たり面積">
          <a:extLst>
            <a:ext uri="{FF2B5EF4-FFF2-40B4-BE49-F238E27FC236}">
              <a16:creationId xmlns:a16="http://schemas.microsoft.com/office/drawing/2014/main" id="{9F6AC694-4CAC-49C6-9C0F-1FBBF4FA1EFA}"/>
            </a:ext>
          </a:extLst>
        </xdr:cNvPr>
        <xdr:cNvSpPr txBox="1"/>
      </xdr:nvSpPr>
      <xdr:spPr>
        <a:xfrm>
          <a:off x="16588817" y="18138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150131</xdr:rowOff>
    </xdr:from>
    <xdr:ext cx="469744" cy="259045"/>
    <xdr:sp macro="" textlink="">
      <xdr:nvSpPr>
        <xdr:cNvPr id="615" name="n_1mainValue【庁舎】&#10;一人当たり面積">
          <a:extLst>
            <a:ext uri="{FF2B5EF4-FFF2-40B4-BE49-F238E27FC236}">
              <a16:creationId xmlns:a16="http://schemas.microsoft.com/office/drawing/2014/main" id="{5EE3C60B-D9EF-41DD-8EEB-B914755A111D}"/>
            </a:ext>
          </a:extLst>
        </xdr:cNvPr>
        <xdr:cNvSpPr txBox="1"/>
      </xdr:nvSpPr>
      <xdr:spPr>
        <a:xfrm>
          <a:off x="18982132" y="1849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148989</xdr:rowOff>
    </xdr:from>
    <xdr:ext cx="469744" cy="259045"/>
    <xdr:sp macro="" textlink="">
      <xdr:nvSpPr>
        <xdr:cNvPr id="616" name="n_2mainValue【庁舎】&#10;一人当たり面積">
          <a:extLst>
            <a:ext uri="{FF2B5EF4-FFF2-40B4-BE49-F238E27FC236}">
              <a16:creationId xmlns:a16="http://schemas.microsoft.com/office/drawing/2014/main" id="{D2FD6C82-5C55-4DA1-B427-3B2B70451E48}"/>
            </a:ext>
          </a:extLst>
        </xdr:cNvPr>
        <xdr:cNvSpPr txBox="1"/>
      </xdr:nvSpPr>
      <xdr:spPr>
        <a:xfrm>
          <a:off x="18182032" y="18494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158132</xdr:rowOff>
    </xdr:from>
    <xdr:ext cx="469744" cy="259045"/>
    <xdr:sp macro="" textlink="">
      <xdr:nvSpPr>
        <xdr:cNvPr id="617" name="n_3mainValue【庁舎】&#10;一人当たり面積">
          <a:extLst>
            <a:ext uri="{FF2B5EF4-FFF2-40B4-BE49-F238E27FC236}">
              <a16:creationId xmlns:a16="http://schemas.microsoft.com/office/drawing/2014/main" id="{01CC0627-28EE-40BD-9261-C3C47B2AD0B2}"/>
            </a:ext>
          </a:extLst>
        </xdr:cNvPr>
        <xdr:cNvSpPr txBox="1"/>
      </xdr:nvSpPr>
      <xdr:spPr>
        <a:xfrm>
          <a:off x="17384472" y="1850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160799</xdr:rowOff>
    </xdr:from>
    <xdr:ext cx="469744" cy="259045"/>
    <xdr:sp macro="" textlink="">
      <xdr:nvSpPr>
        <xdr:cNvPr id="618" name="n_4mainValue【庁舎】&#10;一人当たり面積">
          <a:extLst>
            <a:ext uri="{FF2B5EF4-FFF2-40B4-BE49-F238E27FC236}">
              <a16:creationId xmlns:a16="http://schemas.microsoft.com/office/drawing/2014/main" id="{C00F9F33-2F95-4966-AED2-D863DDBE3D09}"/>
            </a:ext>
          </a:extLst>
        </xdr:cNvPr>
        <xdr:cNvSpPr txBox="1"/>
      </xdr:nvSpPr>
      <xdr:spPr>
        <a:xfrm>
          <a:off x="16588817" y="18507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19" name="正方形/長方形 618">
          <a:extLst>
            <a:ext uri="{FF2B5EF4-FFF2-40B4-BE49-F238E27FC236}">
              <a16:creationId xmlns:a16="http://schemas.microsoft.com/office/drawing/2014/main" id="{D904D2EC-C63E-48BF-AB0A-2BDD260093C7}"/>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20" name="正方形/長方形 619">
          <a:extLst>
            <a:ext uri="{FF2B5EF4-FFF2-40B4-BE49-F238E27FC236}">
              <a16:creationId xmlns:a16="http://schemas.microsoft.com/office/drawing/2014/main" id="{C69A888F-7417-448F-88FA-2DC6F4E50209}"/>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21" name="テキスト ボックス 620">
          <a:extLst>
            <a:ext uri="{FF2B5EF4-FFF2-40B4-BE49-F238E27FC236}">
              <a16:creationId xmlns:a16="http://schemas.microsoft.com/office/drawing/2014/main" id="{270D302D-852D-4B4F-AD71-DA55863BACBD}"/>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類似団体平均と比較して有形固定資産減価償却率は、ほぼ全ての施設において平均より高くなっている。</a:t>
          </a:r>
          <a:endParaRPr lang="ja-JP" altLang="ja-JP" sz="1400">
            <a:effectLst/>
          </a:endParaRPr>
        </a:p>
        <a:p>
          <a:r>
            <a:rPr kumimoji="1" lang="ja-JP" altLang="ja-JP" sz="1100">
              <a:solidFill>
                <a:schemeClr val="dk1"/>
              </a:solidFill>
              <a:effectLst/>
              <a:latin typeface="+mn-lt"/>
              <a:ea typeface="+mn-ea"/>
              <a:cs typeface="+mn-cs"/>
            </a:rPr>
            <a:t>　これらの有形固定資産は、本来、計画的に整備（除却・集約・複合化など）の必要があるが、本町の財政事情により、維持補修での対応が中心となっていることが、有形固定資産減価償却率を引き上げる要因となっている。</a:t>
          </a:r>
          <a:endParaRPr lang="ja-JP" altLang="ja-JP" sz="1400">
            <a:effectLst/>
          </a:endParaRPr>
        </a:p>
        <a:p>
          <a:r>
            <a:rPr kumimoji="1" lang="ja-JP" altLang="ja-JP" sz="1100">
              <a:solidFill>
                <a:schemeClr val="dk1"/>
              </a:solidFill>
              <a:effectLst/>
              <a:latin typeface="+mn-lt"/>
              <a:ea typeface="+mn-ea"/>
              <a:cs typeface="+mn-cs"/>
            </a:rPr>
            <a:t>　耐用年数を経過または近いうちに経過する施設については、公共施設等総合管理計画に基づき、適切な整備を行っていく必要がある。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1.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drawing2.xml" Type="http://schemas.openxmlformats.org/officeDocument/2006/relationships/drawing"/></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 Id="rId2" Target="../drawings/drawing3.xml" Type="http://schemas.openxmlformats.org/officeDocument/2006/relationships/drawing"/></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 Id="rId2" Target="../drawings/drawing4.xml" Type="http://schemas.openxmlformats.org/officeDocument/2006/relationships/drawing"/></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 Id="rId2" Target="../drawings/drawing6.xml" Type="http://schemas.openxmlformats.org/officeDocument/2006/relationships/drawing"/></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 Id="rId2" Target="../drawings/drawing7.xml" Type="http://schemas.openxmlformats.org/officeDocument/2006/relationships/drawing"/></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 Id="rId2" Target="../drawings/drawing8.xml" Type="http://schemas.openxmlformats.org/officeDocument/2006/relationships/drawing"/></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 Id="rId2" Target="../drawings/drawing9.xml" Type="http://schemas.openxmlformats.org/officeDocument/2006/relationships/drawing"/></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 Id="rId2" Target="../drawings/drawing10.xml" Type="http://schemas.openxmlformats.org/officeDocument/2006/relationships/drawing"/></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 Id="rId2" Target="../drawings/drawing11.xml" Type="http://schemas.openxmlformats.org/officeDocument/2006/relationships/drawing"/></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 Id="rId2" Target="../drawings/drawing12.xml" Type="http://schemas.openxmlformats.org/officeDocument/2006/relationships/drawing"/></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 Id="rId2" Target="../drawings/drawing13.xml" Type="http://schemas.openxmlformats.org/officeDocument/2006/relationships/drawing"/></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 Id="rId2" Target="../drawings/drawing14.xml" Type="http://schemas.openxmlformats.org/officeDocument/2006/relationships/drawing"/></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 Id="rId2" Target="../drawings/drawing15.xml" Type="http://schemas.openxmlformats.org/officeDocument/2006/relationships/drawing"/></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3"/>
      <c r="DK1" s="163"/>
      <c r="DL1" s="163"/>
      <c r="DM1" s="163"/>
      <c r="DN1" s="163"/>
      <c r="DO1" s="163"/>
    </row>
    <row r="2" spans="1:119" ht="24" thickBot="1" x14ac:dyDescent="0.25">
      <c r="B2" s="164" t="s">
        <v>77</v>
      </c>
      <c r="C2" s="164"/>
      <c r="D2" s="165"/>
    </row>
    <row r="3" spans="1:119" ht="18.75" customHeight="1" thickBot="1" x14ac:dyDescent="0.25">
      <c r="A3" s="163"/>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2">
      <c r="A4" s="163"/>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6041809</v>
      </c>
      <c r="BO4" s="407"/>
      <c r="BP4" s="407"/>
      <c r="BQ4" s="407"/>
      <c r="BR4" s="407"/>
      <c r="BS4" s="407"/>
      <c r="BT4" s="407"/>
      <c r="BU4" s="408"/>
      <c r="BV4" s="406">
        <v>5422362</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5.5</v>
      </c>
      <c r="CU4" s="413"/>
      <c r="CV4" s="413"/>
      <c r="CW4" s="413"/>
      <c r="CX4" s="413"/>
      <c r="CY4" s="413"/>
      <c r="CZ4" s="413"/>
      <c r="DA4" s="414"/>
      <c r="DB4" s="412">
        <v>3.8</v>
      </c>
      <c r="DC4" s="413"/>
      <c r="DD4" s="413"/>
      <c r="DE4" s="413"/>
      <c r="DF4" s="413"/>
      <c r="DG4" s="413"/>
      <c r="DH4" s="413"/>
      <c r="DI4" s="414"/>
    </row>
    <row r="5" spans="1:119" ht="18.75" customHeight="1" x14ac:dyDescent="0.2">
      <c r="A5" s="163"/>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5713326</v>
      </c>
      <c r="BO5" s="444"/>
      <c r="BP5" s="444"/>
      <c r="BQ5" s="444"/>
      <c r="BR5" s="444"/>
      <c r="BS5" s="444"/>
      <c r="BT5" s="444"/>
      <c r="BU5" s="445"/>
      <c r="BV5" s="443">
        <v>5219054</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93.3</v>
      </c>
      <c r="CU5" s="441"/>
      <c r="CV5" s="441"/>
      <c r="CW5" s="441"/>
      <c r="CX5" s="441"/>
      <c r="CY5" s="441"/>
      <c r="CZ5" s="441"/>
      <c r="DA5" s="442"/>
      <c r="DB5" s="440">
        <v>88.8</v>
      </c>
      <c r="DC5" s="441"/>
      <c r="DD5" s="441"/>
      <c r="DE5" s="441"/>
      <c r="DF5" s="441"/>
      <c r="DG5" s="441"/>
      <c r="DH5" s="441"/>
      <c r="DI5" s="442"/>
    </row>
    <row r="6" spans="1:119" ht="18.75" customHeight="1" x14ac:dyDescent="0.2">
      <c r="A6" s="163"/>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328483</v>
      </c>
      <c r="BO6" s="444"/>
      <c r="BP6" s="444"/>
      <c r="BQ6" s="444"/>
      <c r="BR6" s="444"/>
      <c r="BS6" s="444"/>
      <c r="BT6" s="444"/>
      <c r="BU6" s="445"/>
      <c r="BV6" s="443">
        <v>203308</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93.5</v>
      </c>
      <c r="CU6" s="481"/>
      <c r="CV6" s="481"/>
      <c r="CW6" s="481"/>
      <c r="CX6" s="481"/>
      <c r="CY6" s="481"/>
      <c r="CZ6" s="481"/>
      <c r="DA6" s="482"/>
      <c r="DB6" s="480">
        <v>89.2</v>
      </c>
      <c r="DC6" s="481"/>
      <c r="DD6" s="481"/>
      <c r="DE6" s="481"/>
      <c r="DF6" s="481"/>
      <c r="DG6" s="481"/>
      <c r="DH6" s="481"/>
      <c r="DI6" s="482"/>
    </row>
    <row r="7" spans="1:119" ht="18.75" customHeight="1" x14ac:dyDescent="0.2">
      <c r="A7" s="163"/>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131107</v>
      </c>
      <c r="BO7" s="444"/>
      <c r="BP7" s="444"/>
      <c r="BQ7" s="444"/>
      <c r="BR7" s="444"/>
      <c r="BS7" s="444"/>
      <c r="BT7" s="444"/>
      <c r="BU7" s="445"/>
      <c r="BV7" s="443">
        <v>68102</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3581615</v>
      </c>
      <c r="CU7" s="444"/>
      <c r="CV7" s="444"/>
      <c r="CW7" s="444"/>
      <c r="CX7" s="444"/>
      <c r="CY7" s="444"/>
      <c r="CZ7" s="444"/>
      <c r="DA7" s="445"/>
      <c r="DB7" s="443">
        <v>3513922</v>
      </c>
      <c r="DC7" s="444"/>
      <c r="DD7" s="444"/>
      <c r="DE7" s="444"/>
      <c r="DF7" s="444"/>
      <c r="DG7" s="444"/>
      <c r="DH7" s="444"/>
      <c r="DI7" s="445"/>
    </row>
    <row r="8" spans="1:119" ht="18.75" customHeight="1" thickBot="1" x14ac:dyDescent="0.25">
      <c r="A8" s="163"/>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104</v>
      </c>
      <c r="AV8" s="476"/>
      <c r="AW8" s="476"/>
      <c r="AX8" s="476"/>
      <c r="AY8" s="477" t="s">
        <v>105</v>
      </c>
      <c r="AZ8" s="478"/>
      <c r="BA8" s="478"/>
      <c r="BB8" s="478"/>
      <c r="BC8" s="478"/>
      <c r="BD8" s="478"/>
      <c r="BE8" s="478"/>
      <c r="BF8" s="478"/>
      <c r="BG8" s="478"/>
      <c r="BH8" s="478"/>
      <c r="BI8" s="478"/>
      <c r="BJ8" s="478"/>
      <c r="BK8" s="478"/>
      <c r="BL8" s="478"/>
      <c r="BM8" s="479"/>
      <c r="BN8" s="443">
        <v>197376</v>
      </c>
      <c r="BO8" s="444"/>
      <c r="BP8" s="444"/>
      <c r="BQ8" s="444"/>
      <c r="BR8" s="444"/>
      <c r="BS8" s="444"/>
      <c r="BT8" s="444"/>
      <c r="BU8" s="445"/>
      <c r="BV8" s="443">
        <v>135206</v>
      </c>
      <c r="BW8" s="444"/>
      <c r="BX8" s="444"/>
      <c r="BY8" s="444"/>
      <c r="BZ8" s="444"/>
      <c r="CA8" s="444"/>
      <c r="CB8" s="444"/>
      <c r="CC8" s="445"/>
      <c r="CD8" s="446" t="s">
        <v>106</v>
      </c>
      <c r="CE8" s="447"/>
      <c r="CF8" s="447"/>
      <c r="CG8" s="447"/>
      <c r="CH8" s="447"/>
      <c r="CI8" s="447"/>
      <c r="CJ8" s="447"/>
      <c r="CK8" s="447"/>
      <c r="CL8" s="447"/>
      <c r="CM8" s="447"/>
      <c r="CN8" s="447"/>
      <c r="CO8" s="447"/>
      <c r="CP8" s="447"/>
      <c r="CQ8" s="447"/>
      <c r="CR8" s="447"/>
      <c r="CS8" s="448"/>
      <c r="CT8" s="483">
        <v>0.28000000000000003</v>
      </c>
      <c r="CU8" s="484"/>
      <c r="CV8" s="484"/>
      <c r="CW8" s="484"/>
      <c r="CX8" s="484"/>
      <c r="CY8" s="484"/>
      <c r="CZ8" s="484"/>
      <c r="DA8" s="485"/>
      <c r="DB8" s="483">
        <v>0.27</v>
      </c>
      <c r="DC8" s="484"/>
      <c r="DD8" s="484"/>
      <c r="DE8" s="484"/>
      <c r="DF8" s="484"/>
      <c r="DG8" s="484"/>
      <c r="DH8" s="484"/>
      <c r="DI8" s="485"/>
    </row>
    <row r="9" spans="1:119" ht="18.75" customHeight="1" thickBot="1" x14ac:dyDescent="0.25">
      <c r="A9" s="163"/>
      <c r="B9" s="437" t="s">
        <v>107</v>
      </c>
      <c r="C9" s="438"/>
      <c r="D9" s="438"/>
      <c r="E9" s="438"/>
      <c r="F9" s="438"/>
      <c r="G9" s="438"/>
      <c r="H9" s="438"/>
      <c r="I9" s="438"/>
      <c r="J9" s="438"/>
      <c r="K9" s="486"/>
      <c r="L9" s="487" t="s">
        <v>108</v>
      </c>
      <c r="M9" s="488"/>
      <c r="N9" s="488"/>
      <c r="O9" s="488"/>
      <c r="P9" s="488"/>
      <c r="Q9" s="489"/>
      <c r="R9" s="490">
        <v>8079</v>
      </c>
      <c r="S9" s="491"/>
      <c r="T9" s="491"/>
      <c r="U9" s="491"/>
      <c r="V9" s="492"/>
      <c r="W9" s="400" t="s">
        <v>109</v>
      </c>
      <c r="X9" s="401"/>
      <c r="Y9" s="401"/>
      <c r="Z9" s="401"/>
      <c r="AA9" s="401"/>
      <c r="AB9" s="401"/>
      <c r="AC9" s="401"/>
      <c r="AD9" s="401"/>
      <c r="AE9" s="401"/>
      <c r="AF9" s="401"/>
      <c r="AG9" s="401"/>
      <c r="AH9" s="401"/>
      <c r="AI9" s="401"/>
      <c r="AJ9" s="401"/>
      <c r="AK9" s="401"/>
      <c r="AL9" s="402"/>
      <c r="AM9" s="472" t="s">
        <v>110</v>
      </c>
      <c r="AN9" s="473"/>
      <c r="AO9" s="473"/>
      <c r="AP9" s="473"/>
      <c r="AQ9" s="473"/>
      <c r="AR9" s="473"/>
      <c r="AS9" s="473"/>
      <c r="AT9" s="474"/>
      <c r="AU9" s="475" t="s">
        <v>90</v>
      </c>
      <c r="AV9" s="476"/>
      <c r="AW9" s="476"/>
      <c r="AX9" s="476"/>
      <c r="AY9" s="477" t="s">
        <v>111</v>
      </c>
      <c r="AZ9" s="478"/>
      <c r="BA9" s="478"/>
      <c r="BB9" s="478"/>
      <c r="BC9" s="478"/>
      <c r="BD9" s="478"/>
      <c r="BE9" s="478"/>
      <c r="BF9" s="478"/>
      <c r="BG9" s="478"/>
      <c r="BH9" s="478"/>
      <c r="BI9" s="478"/>
      <c r="BJ9" s="478"/>
      <c r="BK9" s="478"/>
      <c r="BL9" s="478"/>
      <c r="BM9" s="479"/>
      <c r="BN9" s="443">
        <v>62170</v>
      </c>
      <c r="BO9" s="444"/>
      <c r="BP9" s="444"/>
      <c r="BQ9" s="444"/>
      <c r="BR9" s="444"/>
      <c r="BS9" s="444"/>
      <c r="BT9" s="444"/>
      <c r="BU9" s="445"/>
      <c r="BV9" s="443">
        <v>-129489</v>
      </c>
      <c r="BW9" s="444"/>
      <c r="BX9" s="444"/>
      <c r="BY9" s="444"/>
      <c r="BZ9" s="444"/>
      <c r="CA9" s="444"/>
      <c r="CB9" s="444"/>
      <c r="CC9" s="445"/>
      <c r="CD9" s="446" t="s">
        <v>112</v>
      </c>
      <c r="CE9" s="447"/>
      <c r="CF9" s="447"/>
      <c r="CG9" s="447"/>
      <c r="CH9" s="447"/>
      <c r="CI9" s="447"/>
      <c r="CJ9" s="447"/>
      <c r="CK9" s="447"/>
      <c r="CL9" s="447"/>
      <c r="CM9" s="447"/>
      <c r="CN9" s="447"/>
      <c r="CO9" s="447"/>
      <c r="CP9" s="447"/>
      <c r="CQ9" s="447"/>
      <c r="CR9" s="447"/>
      <c r="CS9" s="448"/>
      <c r="CT9" s="440">
        <v>11.2</v>
      </c>
      <c r="CU9" s="441"/>
      <c r="CV9" s="441"/>
      <c r="CW9" s="441"/>
      <c r="CX9" s="441"/>
      <c r="CY9" s="441"/>
      <c r="CZ9" s="441"/>
      <c r="DA9" s="442"/>
      <c r="DB9" s="440">
        <v>12</v>
      </c>
      <c r="DC9" s="441"/>
      <c r="DD9" s="441"/>
      <c r="DE9" s="441"/>
      <c r="DF9" s="441"/>
      <c r="DG9" s="441"/>
      <c r="DH9" s="441"/>
      <c r="DI9" s="442"/>
    </row>
    <row r="10" spans="1:119" ht="18.75" customHeight="1" thickBot="1" x14ac:dyDescent="0.25">
      <c r="A10" s="163"/>
      <c r="B10" s="437"/>
      <c r="C10" s="438"/>
      <c r="D10" s="438"/>
      <c r="E10" s="438"/>
      <c r="F10" s="438"/>
      <c r="G10" s="438"/>
      <c r="H10" s="438"/>
      <c r="I10" s="438"/>
      <c r="J10" s="438"/>
      <c r="K10" s="486"/>
      <c r="L10" s="493" t="s">
        <v>113</v>
      </c>
      <c r="M10" s="473"/>
      <c r="N10" s="473"/>
      <c r="O10" s="473"/>
      <c r="P10" s="473"/>
      <c r="Q10" s="474"/>
      <c r="R10" s="494">
        <v>8741</v>
      </c>
      <c r="S10" s="495"/>
      <c r="T10" s="495"/>
      <c r="U10" s="495"/>
      <c r="V10" s="496"/>
      <c r="W10" s="431"/>
      <c r="X10" s="432"/>
      <c r="Y10" s="432"/>
      <c r="Z10" s="432"/>
      <c r="AA10" s="432"/>
      <c r="AB10" s="432"/>
      <c r="AC10" s="432"/>
      <c r="AD10" s="432"/>
      <c r="AE10" s="432"/>
      <c r="AF10" s="432"/>
      <c r="AG10" s="432"/>
      <c r="AH10" s="432"/>
      <c r="AI10" s="432"/>
      <c r="AJ10" s="432"/>
      <c r="AK10" s="432"/>
      <c r="AL10" s="435"/>
      <c r="AM10" s="472" t="s">
        <v>114</v>
      </c>
      <c r="AN10" s="473"/>
      <c r="AO10" s="473"/>
      <c r="AP10" s="473"/>
      <c r="AQ10" s="473"/>
      <c r="AR10" s="473"/>
      <c r="AS10" s="473"/>
      <c r="AT10" s="474"/>
      <c r="AU10" s="475" t="s">
        <v>90</v>
      </c>
      <c r="AV10" s="476"/>
      <c r="AW10" s="476"/>
      <c r="AX10" s="476"/>
      <c r="AY10" s="477" t="s">
        <v>115</v>
      </c>
      <c r="AZ10" s="478"/>
      <c r="BA10" s="478"/>
      <c r="BB10" s="478"/>
      <c r="BC10" s="478"/>
      <c r="BD10" s="478"/>
      <c r="BE10" s="478"/>
      <c r="BF10" s="478"/>
      <c r="BG10" s="478"/>
      <c r="BH10" s="478"/>
      <c r="BI10" s="478"/>
      <c r="BJ10" s="478"/>
      <c r="BK10" s="478"/>
      <c r="BL10" s="478"/>
      <c r="BM10" s="479"/>
      <c r="BN10" s="443">
        <v>101013</v>
      </c>
      <c r="BO10" s="444"/>
      <c r="BP10" s="444"/>
      <c r="BQ10" s="444"/>
      <c r="BR10" s="444"/>
      <c r="BS10" s="444"/>
      <c r="BT10" s="444"/>
      <c r="BU10" s="445"/>
      <c r="BV10" s="443">
        <v>1107</v>
      </c>
      <c r="BW10" s="444"/>
      <c r="BX10" s="444"/>
      <c r="BY10" s="444"/>
      <c r="BZ10" s="444"/>
      <c r="CA10" s="444"/>
      <c r="CB10" s="444"/>
      <c r="CC10" s="445"/>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437"/>
      <c r="C11" s="438"/>
      <c r="D11" s="438"/>
      <c r="E11" s="438"/>
      <c r="F11" s="438"/>
      <c r="G11" s="438"/>
      <c r="H11" s="438"/>
      <c r="I11" s="438"/>
      <c r="J11" s="438"/>
      <c r="K11" s="486"/>
      <c r="L11" s="497" t="s">
        <v>117</v>
      </c>
      <c r="M11" s="498"/>
      <c r="N11" s="498"/>
      <c r="O11" s="498"/>
      <c r="P11" s="498"/>
      <c r="Q11" s="499"/>
      <c r="R11" s="500" t="s">
        <v>118</v>
      </c>
      <c r="S11" s="501"/>
      <c r="T11" s="501"/>
      <c r="U11" s="501"/>
      <c r="V11" s="502"/>
      <c r="W11" s="431"/>
      <c r="X11" s="432"/>
      <c r="Y11" s="432"/>
      <c r="Z11" s="432"/>
      <c r="AA11" s="432"/>
      <c r="AB11" s="432"/>
      <c r="AC11" s="432"/>
      <c r="AD11" s="432"/>
      <c r="AE11" s="432"/>
      <c r="AF11" s="432"/>
      <c r="AG11" s="432"/>
      <c r="AH11" s="432"/>
      <c r="AI11" s="432"/>
      <c r="AJ11" s="432"/>
      <c r="AK11" s="432"/>
      <c r="AL11" s="435"/>
      <c r="AM11" s="472" t="s">
        <v>119</v>
      </c>
      <c r="AN11" s="473"/>
      <c r="AO11" s="473"/>
      <c r="AP11" s="473"/>
      <c r="AQ11" s="473"/>
      <c r="AR11" s="473"/>
      <c r="AS11" s="473"/>
      <c r="AT11" s="474"/>
      <c r="AU11" s="475" t="s">
        <v>104</v>
      </c>
      <c r="AV11" s="476"/>
      <c r="AW11" s="476"/>
      <c r="AX11" s="476"/>
      <c r="AY11" s="477" t="s">
        <v>120</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121</v>
      </c>
      <c r="CE11" s="447"/>
      <c r="CF11" s="447"/>
      <c r="CG11" s="447"/>
      <c r="CH11" s="447"/>
      <c r="CI11" s="447"/>
      <c r="CJ11" s="447"/>
      <c r="CK11" s="447"/>
      <c r="CL11" s="447"/>
      <c r="CM11" s="447"/>
      <c r="CN11" s="447"/>
      <c r="CO11" s="447"/>
      <c r="CP11" s="447"/>
      <c r="CQ11" s="447"/>
      <c r="CR11" s="447"/>
      <c r="CS11" s="448"/>
      <c r="CT11" s="483" t="s">
        <v>122</v>
      </c>
      <c r="CU11" s="484"/>
      <c r="CV11" s="484"/>
      <c r="CW11" s="484"/>
      <c r="CX11" s="484"/>
      <c r="CY11" s="484"/>
      <c r="CZ11" s="484"/>
      <c r="DA11" s="485"/>
      <c r="DB11" s="483" t="s">
        <v>122</v>
      </c>
      <c r="DC11" s="484"/>
      <c r="DD11" s="484"/>
      <c r="DE11" s="484"/>
      <c r="DF11" s="484"/>
      <c r="DG11" s="484"/>
      <c r="DH11" s="484"/>
      <c r="DI11" s="485"/>
    </row>
    <row r="12" spans="1:119" ht="18.75" customHeight="1" x14ac:dyDescent="0.2">
      <c r="A12" s="163"/>
      <c r="B12" s="503" t="s">
        <v>123</v>
      </c>
      <c r="C12" s="504"/>
      <c r="D12" s="504"/>
      <c r="E12" s="504"/>
      <c r="F12" s="504"/>
      <c r="G12" s="504"/>
      <c r="H12" s="504"/>
      <c r="I12" s="504"/>
      <c r="J12" s="504"/>
      <c r="K12" s="505"/>
      <c r="L12" s="512" t="s">
        <v>124</v>
      </c>
      <c r="M12" s="513"/>
      <c r="N12" s="513"/>
      <c r="O12" s="513"/>
      <c r="P12" s="513"/>
      <c r="Q12" s="514"/>
      <c r="R12" s="515">
        <v>7809</v>
      </c>
      <c r="S12" s="516"/>
      <c r="T12" s="516"/>
      <c r="U12" s="516"/>
      <c r="V12" s="517"/>
      <c r="W12" s="518" t="s">
        <v>1</v>
      </c>
      <c r="X12" s="476"/>
      <c r="Y12" s="476"/>
      <c r="Z12" s="476"/>
      <c r="AA12" s="476"/>
      <c r="AB12" s="519"/>
      <c r="AC12" s="520" t="s">
        <v>125</v>
      </c>
      <c r="AD12" s="521"/>
      <c r="AE12" s="521"/>
      <c r="AF12" s="521"/>
      <c r="AG12" s="522"/>
      <c r="AH12" s="520" t="s">
        <v>126</v>
      </c>
      <c r="AI12" s="521"/>
      <c r="AJ12" s="521"/>
      <c r="AK12" s="521"/>
      <c r="AL12" s="523"/>
      <c r="AM12" s="472" t="s">
        <v>127</v>
      </c>
      <c r="AN12" s="473"/>
      <c r="AO12" s="473"/>
      <c r="AP12" s="473"/>
      <c r="AQ12" s="473"/>
      <c r="AR12" s="473"/>
      <c r="AS12" s="473"/>
      <c r="AT12" s="474"/>
      <c r="AU12" s="475" t="s">
        <v>90</v>
      </c>
      <c r="AV12" s="476"/>
      <c r="AW12" s="476"/>
      <c r="AX12" s="476"/>
      <c r="AY12" s="477" t="s">
        <v>128</v>
      </c>
      <c r="AZ12" s="478"/>
      <c r="BA12" s="478"/>
      <c r="BB12" s="478"/>
      <c r="BC12" s="478"/>
      <c r="BD12" s="478"/>
      <c r="BE12" s="478"/>
      <c r="BF12" s="478"/>
      <c r="BG12" s="478"/>
      <c r="BH12" s="478"/>
      <c r="BI12" s="478"/>
      <c r="BJ12" s="478"/>
      <c r="BK12" s="478"/>
      <c r="BL12" s="478"/>
      <c r="BM12" s="479"/>
      <c r="BN12" s="443">
        <v>400000</v>
      </c>
      <c r="BO12" s="444"/>
      <c r="BP12" s="444"/>
      <c r="BQ12" s="444"/>
      <c r="BR12" s="444"/>
      <c r="BS12" s="444"/>
      <c r="BT12" s="444"/>
      <c r="BU12" s="445"/>
      <c r="BV12" s="443">
        <v>0</v>
      </c>
      <c r="BW12" s="444"/>
      <c r="BX12" s="444"/>
      <c r="BY12" s="444"/>
      <c r="BZ12" s="444"/>
      <c r="CA12" s="444"/>
      <c r="CB12" s="444"/>
      <c r="CC12" s="445"/>
      <c r="CD12" s="446" t="s">
        <v>129</v>
      </c>
      <c r="CE12" s="447"/>
      <c r="CF12" s="447"/>
      <c r="CG12" s="447"/>
      <c r="CH12" s="447"/>
      <c r="CI12" s="447"/>
      <c r="CJ12" s="447"/>
      <c r="CK12" s="447"/>
      <c r="CL12" s="447"/>
      <c r="CM12" s="447"/>
      <c r="CN12" s="447"/>
      <c r="CO12" s="447"/>
      <c r="CP12" s="447"/>
      <c r="CQ12" s="447"/>
      <c r="CR12" s="447"/>
      <c r="CS12" s="448"/>
      <c r="CT12" s="483" t="s">
        <v>122</v>
      </c>
      <c r="CU12" s="484"/>
      <c r="CV12" s="484"/>
      <c r="CW12" s="484"/>
      <c r="CX12" s="484"/>
      <c r="CY12" s="484"/>
      <c r="CZ12" s="484"/>
      <c r="DA12" s="485"/>
      <c r="DB12" s="483" t="s">
        <v>122</v>
      </c>
      <c r="DC12" s="484"/>
      <c r="DD12" s="484"/>
      <c r="DE12" s="484"/>
      <c r="DF12" s="484"/>
      <c r="DG12" s="484"/>
      <c r="DH12" s="484"/>
      <c r="DI12" s="485"/>
    </row>
    <row r="13" spans="1:119" ht="18.75" customHeight="1" x14ac:dyDescent="0.2">
      <c r="A13" s="163"/>
      <c r="B13" s="506"/>
      <c r="C13" s="507"/>
      <c r="D13" s="507"/>
      <c r="E13" s="507"/>
      <c r="F13" s="507"/>
      <c r="G13" s="507"/>
      <c r="H13" s="507"/>
      <c r="I13" s="507"/>
      <c r="J13" s="507"/>
      <c r="K13" s="508"/>
      <c r="L13" s="178"/>
      <c r="M13" s="534" t="s">
        <v>130</v>
      </c>
      <c r="N13" s="535"/>
      <c r="O13" s="535"/>
      <c r="P13" s="535"/>
      <c r="Q13" s="536"/>
      <c r="R13" s="527">
        <v>7752</v>
      </c>
      <c r="S13" s="528"/>
      <c r="T13" s="528"/>
      <c r="U13" s="528"/>
      <c r="V13" s="529"/>
      <c r="W13" s="459" t="s">
        <v>131</v>
      </c>
      <c r="X13" s="460"/>
      <c r="Y13" s="460"/>
      <c r="Z13" s="460"/>
      <c r="AA13" s="460"/>
      <c r="AB13" s="450"/>
      <c r="AC13" s="494">
        <v>905</v>
      </c>
      <c r="AD13" s="495"/>
      <c r="AE13" s="495"/>
      <c r="AF13" s="495"/>
      <c r="AG13" s="537"/>
      <c r="AH13" s="494">
        <v>976</v>
      </c>
      <c r="AI13" s="495"/>
      <c r="AJ13" s="495"/>
      <c r="AK13" s="495"/>
      <c r="AL13" s="496"/>
      <c r="AM13" s="472" t="s">
        <v>132</v>
      </c>
      <c r="AN13" s="473"/>
      <c r="AO13" s="473"/>
      <c r="AP13" s="473"/>
      <c r="AQ13" s="473"/>
      <c r="AR13" s="473"/>
      <c r="AS13" s="473"/>
      <c r="AT13" s="474"/>
      <c r="AU13" s="475" t="s">
        <v>104</v>
      </c>
      <c r="AV13" s="476"/>
      <c r="AW13" s="476"/>
      <c r="AX13" s="476"/>
      <c r="AY13" s="477" t="s">
        <v>133</v>
      </c>
      <c r="AZ13" s="478"/>
      <c r="BA13" s="478"/>
      <c r="BB13" s="478"/>
      <c r="BC13" s="478"/>
      <c r="BD13" s="478"/>
      <c r="BE13" s="478"/>
      <c r="BF13" s="478"/>
      <c r="BG13" s="478"/>
      <c r="BH13" s="478"/>
      <c r="BI13" s="478"/>
      <c r="BJ13" s="478"/>
      <c r="BK13" s="478"/>
      <c r="BL13" s="478"/>
      <c r="BM13" s="479"/>
      <c r="BN13" s="443">
        <v>-236817</v>
      </c>
      <c r="BO13" s="444"/>
      <c r="BP13" s="444"/>
      <c r="BQ13" s="444"/>
      <c r="BR13" s="444"/>
      <c r="BS13" s="444"/>
      <c r="BT13" s="444"/>
      <c r="BU13" s="445"/>
      <c r="BV13" s="443">
        <v>-128382</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8.6999999999999993</v>
      </c>
      <c r="CU13" s="441"/>
      <c r="CV13" s="441"/>
      <c r="CW13" s="441"/>
      <c r="CX13" s="441"/>
      <c r="CY13" s="441"/>
      <c r="CZ13" s="441"/>
      <c r="DA13" s="442"/>
      <c r="DB13" s="440">
        <v>8.6</v>
      </c>
      <c r="DC13" s="441"/>
      <c r="DD13" s="441"/>
      <c r="DE13" s="441"/>
      <c r="DF13" s="441"/>
      <c r="DG13" s="441"/>
      <c r="DH13" s="441"/>
      <c r="DI13" s="442"/>
    </row>
    <row r="14" spans="1:119" ht="18.75" customHeight="1" thickBot="1" x14ac:dyDescent="0.25">
      <c r="A14" s="163"/>
      <c r="B14" s="506"/>
      <c r="C14" s="507"/>
      <c r="D14" s="507"/>
      <c r="E14" s="507"/>
      <c r="F14" s="507"/>
      <c r="G14" s="507"/>
      <c r="H14" s="507"/>
      <c r="I14" s="507"/>
      <c r="J14" s="507"/>
      <c r="K14" s="508"/>
      <c r="L14" s="524" t="s">
        <v>135</v>
      </c>
      <c r="M14" s="525"/>
      <c r="N14" s="525"/>
      <c r="O14" s="525"/>
      <c r="P14" s="525"/>
      <c r="Q14" s="526"/>
      <c r="R14" s="527">
        <v>7938</v>
      </c>
      <c r="S14" s="528"/>
      <c r="T14" s="528"/>
      <c r="U14" s="528"/>
      <c r="V14" s="529"/>
      <c r="W14" s="433"/>
      <c r="X14" s="434"/>
      <c r="Y14" s="434"/>
      <c r="Z14" s="434"/>
      <c r="AA14" s="434"/>
      <c r="AB14" s="423"/>
      <c r="AC14" s="530">
        <v>22.5</v>
      </c>
      <c r="AD14" s="531"/>
      <c r="AE14" s="531"/>
      <c r="AF14" s="531"/>
      <c r="AG14" s="532"/>
      <c r="AH14" s="530">
        <v>23.2</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t="s">
        <v>122</v>
      </c>
      <c r="CU14" s="542"/>
      <c r="CV14" s="542"/>
      <c r="CW14" s="542"/>
      <c r="CX14" s="542"/>
      <c r="CY14" s="542"/>
      <c r="CZ14" s="542"/>
      <c r="DA14" s="543"/>
      <c r="DB14" s="541" t="s">
        <v>122</v>
      </c>
      <c r="DC14" s="542"/>
      <c r="DD14" s="542"/>
      <c r="DE14" s="542"/>
      <c r="DF14" s="542"/>
      <c r="DG14" s="542"/>
      <c r="DH14" s="542"/>
      <c r="DI14" s="543"/>
    </row>
    <row r="15" spans="1:119" ht="18.75" customHeight="1" x14ac:dyDescent="0.2">
      <c r="A15" s="163"/>
      <c r="B15" s="506"/>
      <c r="C15" s="507"/>
      <c r="D15" s="507"/>
      <c r="E15" s="507"/>
      <c r="F15" s="507"/>
      <c r="G15" s="507"/>
      <c r="H15" s="507"/>
      <c r="I15" s="507"/>
      <c r="J15" s="507"/>
      <c r="K15" s="508"/>
      <c r="L15" s="178"/>
      <c r="M15" s="534" t="s">
        <v>130</v>
      </c>
      <c r="N15" s="535"/>
      <c r="O15" s="535"/>
      <c r="P15" s="535"/>
      <c r="Q15" s="536"/>
      <c r="R15" s="527">
        <v>7883</v>
      </c>
      <c r="S15" s="528"/>
      <c r="T15" s="528"/>
      <c r="U15" s="528"/>
      <c r="V15" s="529"/>
      <c r="W15" s="459" t="s">
        <v>137</v>
      </c>
      <c r="X15" s="460"/>
      <c r="Y15" s="460"/>
      <c r="Z15" s="460"/>
      <c r="AA15" s="460"/>
      <c r="AB15" s="450"/>
      <c r="AC15" s="494">
        <v>561</v>
      </c>
      <c r="AD15" s="495"/>
      <c r="AE15" s="495"/>
      <c r="AF15" s="495"/>
      <c r="AG15" s="537"/>
      <c r="AH15" s="494">
        <v>617</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897481</v>
      </c>
      <c r="BO15" s="407"/>
      <c r="BP15" s="407"/>
      <c r="BQ15" s="407"/>
      <c r="BR15" s="407"/>
      <c r="BS15" s="407"/>
      <c r="BT15" s="407"/>
      <c r="BU15" s="408"/>
      <c r="BV15" s="406">
        <v>901306</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14</v>
      </c>
      <c r="AD16" s="531"/>
      <c r="AE16" s="531"/>
      <c r="AF16" s="531"/>
      <c r="AG16" s="532"/>
      <c r="AH16" s="530">
        <v>14.7</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3350471</v>
      </c>
      <c r="BO16" s="444"/>
      <c r="BP16" s="444"/>
      <c r="BQ16" s="444"/>
      <c r="BR16" s="444"/>
      <c r="BS16" s="444"/>
      <c r="BT16" s="444"/>
      <c r="BU16" s="445"/>
      <c r="BV16" s="443">
        <v>3276934</v>
      </c>
      <c r="BW16" s="444"/>
      <c r="BX16" s="444"/>
      <c r="BY16" s="444"/>
      <c r="BZ16" s="444"/>
      <c r="CA16" s="444"/>
      <c r="CB16" s="444"/>
      <c r="CC16" s="445"/>
      <c r="CD16" s="17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5">
      <c r="A17" s="163"/>
      <c r="B17" s="509"/>
      <c r="C17" s="510"/>
      <c r="D17" s="510"/>
      <c r="E17" s="510"/>
      <c r="F17" s="510"/>
      <c r="G17" s="510"/>
      <c r="H17" s="510"/>
      <c r="I17" s="510"/>
      <c r="J17" s="510"/>
      <c r="K17" s="511"/>
      <c r="L17" s="182"/>
      <c r="M17" s="554" t="s">
        <v>143</v>
      </c>
      <c r="N17" s="555"/>
      <c r="O17" s="555"/>
      <c r="P17" s="555"/>
      <c r="Q17" s="556"/>
      <c r="R17" s="549" t="s">
        <v>144</v>
      </c>
      <c r="S17" s="550"/>
      <c r="T17" s="550"/>
      <c r="U17" s="550"/>
      <c r="V17" s="551"/>
      <c r="W17" s="459" t="s">
        <v>145</v>
      </c>
      <c r="X17" s="460"/>
      <c r="Y17" s="460"/>
      <c r="Z17" s="460"/>
      <c r="AA17" s="460"/>
      <c r="AB17" s="450"/>
      <c r="AC17" s="494">
        <v>2554</v>
      </c>
      <c r="AD17" s="495"/>
      <c r="AE17" s="495"/>
      <c r="AF17" s="495"/>
      <c r="AG17" s="537"/>
      <c r="AH17" s="494">
        <v>2618</v>
      </c>
      <c r="AI17" s="495"/>
      <c r="AJ17" s="495"/>
      <c r="AK17" s="495"/>
      <c r="AL17" s="496"/>
      <c r="AM17" s="472"/>
      <c r="AN17" s="473"/>
      <c r="AO17" s="473"/>
      <c r="AP17" s="473"/>
      <c r="AQ17" s="473"/>
      <c r="AR17" s="473"/>
      <c r="AS17" s="473"/>
      <c r="AT17" s="474"/>
      <c r="AU17" s="475"/>
      <c r="AV17" s="476"/>
      <c r="AW17" s="476"/>
      <c r="AX17" s="476"/>
      <c r="AY17" s="477" t="s">
        <v>146</v>
      </c>
      <c r="AZ17" s="478"/>
      <c r="BA17" s="478"/>
      <c r="BB17" s="478"/>
      <c r="BC17" s="478"/>
      <c r="BD17" s="478"/>
      <c r="BE17" s="478"/>
      <c r="BF17" s="478"/>
      <c r="BG17" s="478"/>
      <c r="BH17" s="478"/>
      <c r="BI17" s="478"/>
      <c r="BJ17" s="478"/>
      <c r="BK17" s="478"/>
      <c r="BL17" s="478"/>
      <c r="BM17" s="479"/>
      <c r="BN17" s="443">
        <v>1117155</v>
      </c>
      <c r="BO17" s="444"/>
      <c r="BP17" s="444"/>
      <c r="BQ17" s="444"/>
      <c r="BR17" s="444"/>
      <c r="BS17" s="444"/>
      <c r="BT17" s="444"/>
      <c r="BU17" s="445"/>
      <c r="BV17" s="443">
        <v>1122107</v>
      </c>
      <c r="BW17" s="444"/>
      <c r="BX17" s="444"/>
      <c r="BY17" s="444"/>
      <c r="BZ17" s="444"/>
      <c r="CA17" s="444"/>
      <c r="CB17" s="444"/>
      <c r="CC17" s="445"/>
      <c r="CD17" s="17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5">
      <c r="A18" s="163"/>
      <c r="B18" s="565" t="s">
        <v>147</v>
      </c>
      <c r="C18" s="486"/>
      <c r="D18" s="486"/>
      <c r="E18" s="566"/>
      <c r="F18" s="566"/>
      <c r="G18" s="566"/>
      <c r="H18" s="566"/>
      <c r="I18" s="566"/>
      <c r="J18" s="566"/>
      <c r="K18" s="566"/>
      <c r="L18" s="567">
        <v>88.13</v>
      </c>
      <c r="M18" s="567"/>
      <c r="N18" s="567"/>
      <c r="O18" s="567"/>
      <c r="P18" s="567"/>
      <c r="Q18" s="567"/>
      <c r="R18" s="568"/>
      <c r="S18" s="568"/>
      <c r="T18" s="568"/>
      <c r="U18" s="568"/>
      <c r="V18" s="569"/>
      <c r="W18" s="461"/>
      <c r="X18" s="462"/>
      <c r="Y18" s="462"/>
      <c r="Z18" s="462"/>
      <c r="AA18" s="462"/>
      <c r="AB18" s="453"/>
      <c r="AC18" s="570">
        <v>63.5</v>
      </c>
      <c r="AD18" s="571"/>
      <c r="AE18" s="571"/>
      <c r="AF18" s="571"/>
      <c r="AG18" s="572"/>
      <c r="AH18" s="570">
        <v>62.2</v>
      </c>
      <c r="AI18" s="571"/>
      <c r="AJ18" s="571"/>
      <c r="AK18" s="571"/>
      <c r="AL18" s="573"/>
      <c r="AM18" s="472"/>
      <c r="AN18" s="473"/>
      <c r="AO18" s="473"/>
      <c r="AP18" s="473"/>
      <c r="AQ18" s="473"/>
      <c r="AR18" s="473"/>
      <c r="AS18" s="473"/>
      <c r="AT18" s="474"/>
      <c r="AU18" s="475"/>
      <c r="AV18" s="476"/>
      <c r="AW18" s="476"/>
      <c r="AX18" s="476"/>
      <c r="AY18" s="477" t="s">
        <v>148</v>
      </c>
      <c r="AZ18" s="478"/>
      <c r="BA18" s="478"/>
      <c r="BB18" s="478"/>
      <c r="BC18" s="478"/>
      <c r="BD18" s="478"/>
      <c r="BE18" s="478"/>
      <c r="BF18" s="478"/>
      <c r="BG18" s="478"/>
      <c r="BH18" s="478"/>
      <c r="BI18" s="478"/>
      <c r="BJ18" s="478"/>
      <c r="BK18" s="478"/>
      <c r="BL18" s="478"/>
      <c r="BM18" s="479"/>
      <c r="BN18" s="443">
        <v>3388959</v>
      </c>
      <c r="BO18" s="444"/>
      <c r="BP18" s="444"/>
      <c r="BQ18" s="444"/>
      <c r="BR18" s="444"/>
      <c r="BS18" s="444"/>
      <c r="BT18" s="444"/>
      <c r="BU18" s="445"/>
      <c r="BV18" s="443">
        <v>3171523</v>
      </c>
      <c r="BW18" s="444"/>
      <c r="BX18" s="444"/>
      <c r="BY18" s="444"/>
      <c r="BZ18" s="444"/>
      <c r="CA18" s="444"/>
      <c r="CB18" s="444"/>
      <c r="CC18" s="445"/>
      <c r="CD18" s="17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5">
      <c r="A19" s="163"/>
      <c r="B19" s="565" t="s">
        <v>149</v>
      </c>
      <c r="C19" s="486"/>
      <c r="D19" s="486"/>
      <c r="E19" s="566"/>
      <c r="F19" s="566"/>
      <c r="G19" s="566"/>
      <c r="H19" s="566"/>
      <c r="I19" s="566"/>
      <c r="J19" s="566"/>
      <c r="K19" s="566"/>
      <c r="L19" s="574">
        <v>92</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150</v>
      </c>
      <c r="AZ19" s="478"/>
      <c r="BA19" s="478"/>
      <c r="BB19" s="478"/>
      <c r="BC19" s="478"/>
      <c r="BD19" s="478"/>
      <c r="BE19" s="478"/>
      <c r="BF19" s="478"/>
      <c r="BG19" s="478"/>
      <c r="BH19" s="478"/>
      <c r="BI19" s="478"/>
      <c r="BJ19" s="478"/>
      <c r="BK19" s="478"/>
      <c r="BL19" s="478"/>
      <c r="BM19" s="479"/>
      <c r="BN19" s="443">
        <v>4597019</v>
      </c>
      <c r="BO19" s="444"/>
      <c r="BP19" s="444"/>
      <c r="BQ19" s="444"/>
      <c r="BR19" s="444"/>
      <c r="BS19" s="444"/>
      <c r="BT19" s="444"/>
      <c r="BU19" s="445"/>
      <c r="BV19" s="443">
        <v>4265507</v>
      </c>
      <c r="BW19" s="444"/>
      <c r="BX19" s="444"/>
      <c r="BY19" s="444"/>
      <c r="BZ19" s="444"/>
      <c r="CA19" s="444"/>
      <c r="CB19" s="444"/>
      <c r="CC19" s="445"/>
      <c r="CD19" s="17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5">
      <c r="A20" s="163"/>
      <c r="B20" s="565" t="s">
        <v>151</v>
      </c>
      <c r="C20" s="486"/>
      <c r="D20" s="486"/>
      <c r="E20" s="566"/>
      <c r="F20" s="566"/>
      <c r="G20" s="566"/>
      <c r="H20" s="566"/>
      <c r="I20" s="566"/>
      <c r="J20" s="566"/>
      <c r="K20" s="566"/>
      <c r="L20" s="574">
        <v>3711</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7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5">
      <c r="A21" s="163"/>
      <c r="B21" s="583" t="s">
        <v>152</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7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2">
      <c r="A22" s="163"/>
      <c r="B22" s="613" t="s">
        <v>153</v>
      </c>
      <c r="C22" s="587"/>
      <c r="D22" s="588"/>
      <c r="E22" s="455" t="s">
        <v>1</v>
      </c>
      <c r="F22" s="460"/>
      <c r="G22" s="460"/>
      <c r="H22" s="460"/>
      <c r="I22" s="460"/>
      <c r="J22" s="460"/>
      <c r="K22" s="450"/>
      <c r="L22" s="455" t="s">
        <v>154</v>
      </c>
      <c r="M22" s="460"/>
      <c r="N22" s="460"/>
      <c r="O22" s="460"/>
      <c r="P22" s="450"/>
      <c r="Q22" s="618" t="s">
        <v>155</v>
      </c>
      <c r="R22" s="619"/>
      <c r="S22" s="619"/>
      <c r="T22" s="619"/>
      <c r="U22" s="619"/>
      <c r="V22" s="620"/>
      <c r="W22" s="586" t="s">
        <v>156</v>
      </c>
      <c r="X22" s="587"/>
      <c r="Y22" s="588"/>
      <c r="Z22" s="455" t="s">
        <v>1</v>
      </c>
      <c r="AA22" s="460"/>
      <c r="AB22" s="460"/>
      <c r="AC22" s="460"/>
      <c r="AD22" s="460"/>
      <c r="AE22" s="460"/>
      <c r="AF22" s="460"/>
      <c r="AG22" s="450"/>
      <c r="AH22" s="624" t="s">
        <v>157</v>
      </c>
      <c r="AI22" s="460"/>
      <c r="AJ22" s="460"/>
      <c r="AK22" s="460"/>
      <c r="AL22" s="450"/>
      <c r="AM22" s="624" t="s">
        <v>158</v>
      </c>
      <c r="AN22" s="625"/>
      <c r="AO22" s="625"/>
      <c r="AP22" s="625"/>
      <c r="AQ22" s="625"/>
      <c r="AR22" s="626"/>
      <c r="AS22" s="618" t="s">
        <v>155</v>
      </c>
      <c r="AT22" s="619"/>
      <c r="AU22" s="619"/>
      <c r="AV22" s="619"/>
      <c r="AW22" s="619"/>
      <c r="AX22" s="630"/>
      <c r="AY22" s="403" t="s">
        <v>159</v>
      </c>
      <c r="AZ22" s="404"/>
      <c r="BA22" s="404"/>
      <c r="BB22" s="404"/>
      <c r="BC22" s="404"/>
      <c r="BD22" s="404"/>
      <c r="BE22" s="404"/>
      <c r="BF22" s="404"/>
      <c r="BG22" s="404"/>
      <c r="BH22" s="404"/>
      <c r="BI22" s="404"/>
      <c r="BJ22" s="404"/>
      <c r="BK22" s="404"/>
      <c r="BL22" s="404"/>
      <c r="BM22" s="405"/>
      <c r="BN22" s="406">
        <v>3157961</v>
      </c>
      <c r="BO22" s="407"/>
      <c r="BP22" s="407"/>
      <c r="BQ22" s="407"/>
      <c r="BR22" s="407"/>
      <c r="BS22" s="407"/>
      <c r="BT22" s="407"/>
      <c r="BU22" s="408"/>
      <c r="BV22" s="406">
        <v>3465790</v>
      </c>
      <c r="BW22" s="407"/>
      <c r="BX22" s="407"/>
      <c r="BY22" s="407"/>
      <c r="BZ22" s="407"/>
      <c r="CA22" s="407"/>
      <c r="CB22" s="407"/>
      <c r="CC22" s="408"/>
      <c r="CD22" s="17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2">
      <c r="A23" s="163"/>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160</v>
      </c>
      <c r="AZ23" s="478"/>
      <c r="BA23" s="478"/>
      <c r="BB23" s="478"/>
      <c r="BC23" s="478"/>
      <c r="BD23" s="478"/>
      <c r="BE23" s="478"/>
      <c r="BF23" s="478"/>
      <c r="BG23" s="478"/>
      <c r="BH23" s="478"/>
      <c r="BI23" s="478"/>
      <c r="BJ23" s="478"/>
      <c r="BK23" s="478"/>
      <c r="BL23" s="478"/>
      <c r="BM23" s="479"/>
      <c r="BN23" s="443">
        <v>2983180</v>
      </c>
      <c r="BO23" s="444"/>
      <c r="BP23" s="444"/>
      <c r="BQ23" s="444"/>
      <c r="BR23" s="444"/>
      <c r="BS23" s="444"/>
      <c r="BT23" s="444"/>
      <c r="BU23" s="445"/>
      <c r="BV23" s="443">
        <v>3279671</v>
      </c>
      <c r="BW23" s="444"/>
      <c r="BX23" s="444"/>
      <c r="BY23" s="444"/>
      <c r="BZ23" s="444"/>
      <c r="CA23" s="444"/>
      <c r="CB23" s="444"/>
      <c r="CC23" s="445"/>
      <c r="CD23" s="17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5">
      <c r="A24" s="163"/>
      <c r="B24" s="614"/>
      <c r="C24" s="590"/>
      <c r="D24" s="591"/>
      <c r="E24" s="493" t="s">
        <v>161</v>
      </c>
      <c r="F24" s="473"/>
      <c r="G24" s="473"/>
      <c r="H24" s="473"/>
      <c r="I24" s="473"/>
      <c r="J24" s="473"/>
      <c r="K24" s="474"/>
      <c r="L24" s="494">
        <v>1</v>
      </c>
      <c r="M24" s="495"/>
      <c r="N24" s="495"/>
      <c r="O24" s="495"/>
      <c r="P24" s="537"/>
      <c r="Q24" s="494">
        <v>6760</v>
      </c>
      <c r="R24" s="495"/>
      <c r="S24" s="495"/>
      <c r="T24" s="495"/>
      <c r="U24" s="495"/>
      <c r="V24" s="537"/>
      <c r="W24" s="589"/>
      <c r="X24" s="590"/>
      <c r="Y24" s="591"/>
      <c r="Z24" s="493" t="s">
        <v>162</v>
      </c>
      <c r="AA24" s="473"/>
      <c r="AB24" s="473"/>
      <c r="AC24" s="473"/>
      <c r="AD24" s="473"/>
      <c r="AE24" s="473"/>
      <c r="AF24" s="473"/>
      <c r="AG24" s="474"/>
      <c r="AH24" s="494">
        <v>103</v>
      </c>
      <c r="AI24" s="495"/>
      <c r="AJ24" s="495"/>
      <c r="AK24" s="495"/>
      <c r="AL24" s="537"/>
      <c r="AM24" s="494">
        <v>323111</v>
      </c>
      <c r="AN24" s="495"/>
      <c r="AO24" s="495"/>
      <c r="AP24" s="495"/>
      <c r="AQ24" s="495"/>
      <c r="AR24" s="537"/>
      <c r="AS24" s="494">
        <v>3137</v>
      </c>
      <c r="AT24" s="495"/>
      <c r="AU24" s="495"/>
      <c r="AV24" s="495"/>
      <c r="AW24" s="495"/>
      <c r="AX24" s="496"/>
      <c r="AY24" s="559" t="s">
        <v>163</v>
      </c>
      <c r="AZ24" s="560"/>
      <c r="BA24" s="560"/>
      <c r="BB24" s="560"/>
      <c r="BC24" s="560"/>
      <c r="BD24" s="560"/>
      <c r="BE24" s="560"/>
      <c r="BF24" s="560"/>
      <c r="BG24" s="560"/>
      <c r="BH24" s="560"/>
      <c r="BI24" s="560"/>
      <c r="BJ24" s="560"/>
      <c r="BK24" s="560"/>
      <c r="BL24" s="560"/>
      <c r="BM24" s="561"/>
      <c r="BN24" s="443">
        <v>1788947</v>
      </c>
      <c r="BO24" s="444"/>
      <c r="BP24" s="444"/>
      <c r="BQ24" s="444"/>
      <c r="BR24" s="444"/>
      <c r="BS24" s="444"/>
      <c r="BT24" s="444"/>
      <c r="BU24" s="445"/>
      <c r="BV24" s="443">
        <v>1938713</v>
      </c>
      <c r="BW24" s="444"/>
      <c r="BX24" s="444"/>
      <c r="BY24" s="444"/>
      <c r="BZ24" s="444"/>
      <c r="CA24" s="444"/>
      <c r="CB24" s="444"/>
      <c r="CC24" s="445"/>
      <c r="CD24" s="17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2">
      <c r="A25" s="163"/>
      <c r="B25" s="614"/>
      <c r="C25" s="590"/>
      <c r="D25" s="591"/>
      <c r="E25" s="493" t="s">
        <v>164</v>
      </c>
      <c r="F25" s="473"/>
      <c r="G25" s="473"/>
      <c r="H25" s="473"/>
      <c r="I25" s="473"/>
      <c r="J25" s="473"/>
      <c r="K25" s="474"/>
      <c r="L25" s="494">
        <v>1</v>
      </c>
      <c r="M25" s="495"/>
      <c r="N25" s="495"/>
      <c r="O25" s="495"/>
      <c r="P25" s="537"/>
      <c r="Q25" s="494">
        <v>5510</v>
      </c>
      <c r="R25" s="495"/>
      <c r="S25" s="495"/>
      <c r="T25" s="495"/>
      <c r="U25" s="495"/>
      <c r="V25" s="537"/>
      <c r="W25" s="589"/>
      <c r="X25" s="590"/>
      <c r="Y25" s="591"/>
      <c r="Z25" s="493" t="s">
        <v>165</v>
      </c>
      <c r="AA25" s="473"/>
      <c r="AB25" s="473"/>
      <c r="AC25" s="473"/>
      <c r="AD25" s="473"/>
      <c r="AE25" s="473"/>
      <c r="AF25" s="473"/>
      <c r="AG25" s="474"/>
      <c r="AH25" s="494" t="s">
        <v>122</v>
      </c>
      <c r="AI25" s="495"/>
      <c r="AJ25" s="495"/>
      <c r="AK25" s="495"/>
      <c r="AL25" s="537"/>
      <c r="AM25" s="494" t="s">
        <v>122</v>
      </c>
      <c r="AN25" s="495"/>
      <c r="AO25" s="495"/>
      <c r="AP25" s="495"/>
      <c r="AQ25" s="495"/>
      <c r="AR25" s="537"/>
      <c r="AS25" s="494" t="s">
        <v>122</v>
      </c>
      <c r="AT25" s="495"/>
      <c r="AU25" s="495"/>
      <c r="AV25" s="495"/>
      <c r="AW25" s="495"/>
      <c r="AX25" s="496"/>
      <c r="AY25" s="403" t="s">
        <v>166</v>
      </c>
      <c r="AZ25" s="404"/>
      <c r="BA25" s="404"/>
      <c r="BB25" s="404"/>
      <c r="BC25" s="404"/>
      <c r="BD25" s="404"/>
      <c r="BE25" s="404"/>
      <c r="BF25" s="404"/>
      <c r="BG25" s="404"/>
      <c r="BH25" s="404"/>
      <c r="BI25" s="404"/>
      <c r="BJ25" s="404"/>
      <c r="BK25" s="404"/>
      <c r="BL25" s="404"/>
      <c r="BM25" s="405"/>
      <c r="BN25" s="406">
        <v>644584</v>
      </c>
      <c r="BO25" s="407"/>
      <c r="BP25" s="407"/>
      <c r="BQ25" s="407"/>
      <c r="BR25" s="407"/>
      <c r="BS25" s="407"/>
      <c r="BT25" s="407"/>
      <c r="BU25" s="408"/>
      <c r="BV25" s="406">
        <v>501309</v>
      </c>
      <c r="BW25" s="407"/>
      <c r="BX25" s="407"/>
      <c r="BY25" s="407"/>
      <c r="BZ25" s="407"/>
      <c r="CA25" s="407"/>
      <c r="CB25" s="407"/>
      <c r="CC25" s="408"/>
      <c r="CD25" s="17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2">
      <c r="A26" s="163"/>
      <c r="B26" s="614"/>
      <c r="C26" s="590"/>
      <c r="D26" s="591"/>
      <c r="E26" s="493" t="s">
        <v>167</v>
      </c>
      <c r="F26" s="473"/>
      <c r="G26" s="473"/>
      <c r="H26" s="473"/>
      <c r="I26" s="473"/>
      <c r="J26" s="473"/>
      <c r="K26" s="474"/>
      <c r="L26" s="494">
        <v>1</v>
      </c>
      <c r="M26" s="495"/>
      <c r="N26" s="495"/>
      <c r="O26" s="495"/>
      <c r="P26" s="537"/>
      <c r="Q26" s="494">
        <v>5240</v>
      </c>
      <c r="R26" s="495"/>
      <c r="S26" s="495"/>
      <c r="T26" s="495"/>
      <c r="U26" s="495"/>
      <c r="V26" s="537"/>
      <c r="W26" s="589"/>
      <c r="X26" s="590"/>
      <c r="Y26" s="591"/>
      <c r="Z26" s="493" t="s">
        <v>168</v>
      </c>
      <c r="AA26" s="595"/>
      <c r="AB26" s="595"/>
      <c r="AC26" s="595"/>
      <c r="AD26" s="595"/>
      <c r="AE26" s="595"/>
      <c r="AF26" s="595"/>
      <c r="AG26" s="596"/>
      <c r="AH26" s="494">
        <v>4</v>
      </c>
      <c r="AI26" s="495"/>
      <c r="AJ26" s="495"/>
      <c r="AK26" s="495"/>
      <c r="AL26" s="537"/>
      <c r="AM26" s="494">
        <v>12212</v>
      </c>
      <c r="AN26" s="495"/>
      <c r="AO26" s="495"/>
      <c r="AP26" s="495"/>
      <c r="AQ26" s="495"/>
      <c r="AR26" s="537"/>
      <c r="AS26" s="494">
        <v>3053</v>
      </c>
      <c r="AT26" s="495"/>
      <c r="AU26" s="495"/>
      <c r="AV26" s="495"/>
      <c r="AW26" s="495"/>
      <c r="AX26" s="496"/>
      <c r="AY26" s="446" t="s">
        <v>169</v>
      </c>
      <c r="AZ26" s="447"/>
      <c r="BA26" s="447"/>
      <c r="BB26" s="447"/>
      <c r="BC26" s="447"/>
      <c r="BD26" s="447"/>
      <c r="BE26" s="447"/>
      <c r="BF26" s="447"/>
      <c r="BG26" s="447"/>
      <c r="BH26" s="447"/>
      <c r="BI26" s="447"/>
      <c r="BJ26" s="447"/>
      <c r="BK26" s="447"/>
      <c r="BL26" s="447"/>
      <c r="BM26" s="448"/>
      <c r="BN26" s="443" t="s">
        <v>122</v>
      </c>
      <c r="BO26" s="444"/>
      <c r="BP26" s="444"/>
      <c r="BQ26" s="444"/>
      <c r="BR26" s="444"/>
      <c r="BS26" s="444"/>
      <c r="BT26" s="444"/>
      <c r="BU26" s="445"/>
      <c r="BV26" s="443" t="s">
        <v>122</v>
      </c>
      <c r="BW26" s="444"/>
      <c r="BX26" s="444"/>
      <c r="BY26" s="444"/>
      <c r="BZ26" s="444"/>
      <c r="CA26" s="444"/>
      <c r="CB26" s="444"/>
      <c r="CC26" s="445"/>
      <c r="CD26" s="17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5">
      <c r="A27" s="163"/>
      <c r="B27" s="614"/>
      <c r="C27" s="590"/>
      <c r="D27" s="591"/>
      <c r="E27" s="493" t="s">
        <v>170</v>
      </c>
      <c r="F27" s="473"/>
      <c r="G27" s="473"/>
      <c r="H27" s="473"/>
      <c r="I27" s="473"/>
      <c r="J27" s="473"/>
      <c r="K27" s="474"/>
      <c r="L27" s="494">
        <v>1</v>
      </c>
      <c r="M27" s="495"/>
      <c r="N27" s="495"/>
      <c r="O27" s="495"/>
      <c r="P27" s="537"/>
      <c r="Q27" s="494">
        <v>2850</v>
      </c>
      <c r="R27" s="495"/>
      <c r="S27" s="495"/>
      <c r="T27" s="495"/>
      <c r="U27" s="495"/>
      <c r="V27" s="537"/>
      <c r="W27" s="589"/>
      <c r="X27" s="590"/>
      <c r="Y27" s="591"/>
      <c r="Z27" s="493" t="s">
        <v>171</v>
      </c>
      <c r="AA27" s="473"/>
      <c r="AB27" s="473"/>
      <c r="AC27" s="473"/>
      <c r="AD27" s="473"/>
      <c r="AE27" s="473"/>
      <c r="AF27" s="473"/>
      <c r="AG27" s="474"/>
      <c r="AH27" s="494" t="s">
        <v>122</v>
      </c>
      <c r="AI27" s="495"/>
      <c r="AJ27" s="495"/>
      <c r="AK27" s="495"/>
      <c r="AL27" s="537"/>
      <c r="AM27" s="494" t="s">
        <v>122</v>
      </c>
      <c r="AN27" s="495"/>
      <c r="AO27" s="495"/>
      <c r="AP27" s="495"/>
      <c r="AQ27" s="495"/>
      <c r="AR27" s="537"/>
      <c r="AS27" s="494" t="s">
        <v>122</v>
      </c>
      <c r="AT27" s="495"/>
      <c r="AU27" s="495"/>
      <c r="AV27" s="495"/>
      <c r="AW27" s="495"/>
      <c r="AX27" s="496"/>
      <c r="AY27" s="538" t="s">
        <v>172</v>
      </c>
      <c r="AZ27" s="539"/>
      <c r="BA27" s="539"/>
      <c r="BB27" s="539"/>
      <c r="BC27" s="539"/>
      <c r="BD27" s="539"/>
      <c r="BE27" s="539"/>
      <c r="BF27" s="539"/>
      <c r="BG27" s="539"/>
      <c r="BH27" s="539"/>
      <c r="BI27" s="539"/>
      <c r="BJ27" s="539"/>
      <c r="BK27" s="539"/>
      <c r="BL27" s="539"/>
      <c r="BM27" s="540"/>
      <c r="BN27" s="562">
        <v>129683</v>
      </c>
      <c r="BO27" s="563"/>
      <c r="BP27" s="563"/>
      <c r="BQ27" s="563"/>
      <c r="BR27" s="563"/>
      <c r="BS27" s="563"/>
      <c r="BT27" s="563"/>
      <c r="BU27" s="564"/>
      <c r="BV27" s="562">
        <v>129660</v>
      </c>
      <c r="BW27" s="563"/>
      <c r="BX27" s="563"/>
      <c r="BY27" s="563"/>
      <c r="BZ27" s="563"/>
      <c r="CA27" s="563"/>
      <c r="CB27" s="563"/>
      <c r="CC27" s="564"/>
      <c r="CD27" s="166"/>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2">
      <c r="A28" s="163"/>
      <c r="B28" s="614"/>
      <c r="C28" s="590"/>
      <c r="D28" s="591"/>
      <c r="E28" s="493" t="s">
        <v>173</v>
      </c>
      <c r="F28" s="473"/>
      <c r="G28" s="473"/>
      <c r="H28" s="473"/>
      <c r="I28" s="473"/>
      <c r="J28" s="473"/>
      <c r="K28" s="474"/>
      <c r="L28" s="494">
        <v>1</v>
      </c>
      <c r="M28" s="495"/>
      <c r="N28" s="495"/>
      <c r="O28" s="495"/>
      <c r="P28" s="537"/>
      <c r="Q28" s="494">
        <v>2250</v>
      </c>
      <c r="R28" s="495"/>
      <c r="S28" s="495"/>
      <c r="T28" s="495"/>
      <c r="U28" s="495"/>
      <c r="V28" s="537"/>
      <c r="W28" s="589"/>
      <c r="X28" s="590"/>
      <c r="Y28" s="591"/>
      <c r="Z28" s="493" t="s">
        <v>174</v>
      </c>
      <c r="AA28" s="473"/>
      <c r="AB28" s="473"/>
      <c r="AC28" s="473"/>
      <c r="AD28" s="473"/>
      <c r="AE28" s="473"/>
      <c r="AF28" s="473"/>
      <c r="AG28" s="474"/>
      <c r="AH28" s="494" t="s">
        <v>122</v>
      </c>
      <c r="AI28" s="495"/>
      <c r="AJ28" s="495"/>
      <c r="AK28" s="495"/>
      <c r="AL28" s="537"/>
      <c r="AM28" s="494" t="s">
        <v>122</v>
      </c>
      <c r="AN28" s="495"/>
      <c r="AO28" s="495"/>
      <c r="AP28" s="495"/>
      <c r="AQ28" s="495"/>
      <c r="AR28" s="537"/>
      <c r="AS28" s="494" t="s">
        <v>122</v>
      </c>
      <c r="AT28" s="495"/>
      <c r="AU28" s="495"/>
      <c r="AV28" s="495"/>
      <c r="AW28" s="495"/>
      <c r="AX28" s="496"/>
      <c r="AY28" s="597" t="s">
        <v>175</v>
      </c>
      <c r="AZ28" s="598"/>
      <c r="BA28" s="598"/>
      <c r="BB28" s="599"/>
      <c r="BC28" s="403" t="s">
        <v>46</v>
      </c>
      <c r="BD28" s="404"/>
      <c r="BE28" s="404"/>
      <c r="BF28" s="404"/>
      <c r="BG28" s="404"/>
      <c r="BH28" s="404"/>
      <c r="BI28" s="404"/>
      <c r="BJ28" s="404"/>
      <c r="BK28" s="404"/>
      <c r="BL28" s="404"/>
      <c r="BM28" s="405"/>
      <c r="BN28" s="406">
        <v>1350405</v>
      </c>
      <c r="BO28" s="407"/>
      <c r="BP28" s="407"/>
      <c r="BQ28" s="407"/>
      <c r="BR28" s="407"/>
      <c r="BS28" s="407"/>
      <c r="BT28" s="407"/>
      <c r="BU28" s="408"/>
      <c r="BV28" s="406">
        <v>1581392</v>
      </c>
      <c r="BW28" s="407"/>
      <c r="BX28" s="407"/>
      <c r="BY28" s="407"/>
      <c r="BZ28" s="407"/>
      <c r="CA28" s="407"/>
      <c r="CB28" s="407"/>
      <c r="CC28" s="408"/>
      <c r="CD28" s="17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2">
      <c r="A29" s="163"/>
      <c r="B29" s="614"/>
      <c r="C29" s="590"/>
      <c r="D29" s="591"/>
      <c r="E29" s="493" t="s">
        <v>176</v>
      </c>
      <c r="F29" s="473"/>
      <c r="G29" s="473"/>
      <c r="H29" s="473"/>
      <c r="I29" s="473"/>
      <c r="J29" s="473"/>
      <c r="K29" s="474"/>
      <c r="L29" s="494">
        <v>8</v>
      </c>
      <c r="M29" s="495"/>
      <c r="N29" s="495"/>
      <c r="O29" s="495"/>
      <c r="P29" s="537"/>
      <c r="Q29" s="494">
        <v>2100</v>
      </c>
      <c r="R29" s="495"/>
      <c r="S29" s="495"/>
      <c r="T29" s="495"/>
      <c r="U29" s="495"/>
      <c r="V29" s="537"/>
      <c r="W29" s="592"/>
      <c r="X29" s="593"/>
      <c r="Y29" s="594"/>
      <c r="Z29" s="493" t="s">
        <v>177</v>
      </c>
      <c r="AA29" s="473"/>
      <c r="AB29" s="473"/>
      <c r="AC29" s="473"/>
      <c r="AD29" s="473"/>
      <c r="AE29" s="473"/>
      <c r="AF29" s="473"/>
      <c r="AG29" s="474"/>
      <c r="AH29" s="494">
        <v>103</v>
      </c>
      <c r="AI29" s="495"/>
      <c r="AJ29" s="495"/>
      <c r="AK29" s="495"/>
      <c r="AL29" s="537"/>
      <c r="AM29" s="494">
        <v>323111</v>
      </c>
      <c r="AN29" s="495"/>
      <c r="AO29" s="495"/>
      <c r="AP29" s="495"/>
      <c r="AQ29" s="495"/>
      <c r="AR29" s="537"/>
      <c r="AS29" s="494">
        <v>3137</v>
      </c>
      <c r="AT29" s="495"/>
      <c r="AU29" s="495"/>
      <c r="AV29" s="495"/>
      <c r="AW29" s="495"/>
      <c r="AX29" s="496"/>
      <c r="AY29" s="600"/>
      <c r="AZ29" s="601"/>
      <c r="BA29" s="601"/>
      <c r="BB29" s="602"/>
      <c r="BC29" s="477" t="s">
        <v>178</v>
      </c>
      <c r="BD29" s="478"/>
      <c r="BE29" s="478"/>
      <c r="BF29" s="478"/>
      <c r="BG29" s="478"/>
      <c r="BH29" s="478"/>
      <c r="BI29" s="478"/>
      <c r="BJ29" s="478"/>
      <c r="BK29" s="478"/>
      <c r="BL29" s="478"/>
      <c r="BM29" s="479"/>
      <c r="BN29" s="443">
        <v>354059</v>
      </c>
      <c r="BO29" s="444"/>
      <c r="BP29" s="444"/>
      <c r="BQ29" s="444"/>
      <c r="BR29" s="444"/>
      <c r="BS29" s="444"/>
      <c r="BT29" s="444"/>
      <c r="BU29" s="445"/>
      <c r="BV29" s="443">
        <v>353898</v>
      </c>
      <c r="BW29" s="444"/>
      <c r="BX29" s="444"/>
      <c r="BY29" s="444"/>
      <c r="BZ29" s="444"/>
      <c r="CA29" s="444"/>
      <c r="CB29" s="444"/>
      <c r="CC29" s="445"/>
      <c r="CD29" s="166"/>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5">
      <c r="A30" s="163"/>
      <c r="B30" s="615"/>
      <c r="C30" s="616"/>
      <c r="D30" s="617"/>
      <c r="E30" s="497"/>
      <c r="F30" s="498"/>
      <c r="G30" s="498"/>
      <c r="H30" s="498"/>
      <c r="I30" s="498"/>
      <c r="J30" s="498"/>
      <c r="K30" s="499"/>
      <c r="L30" s="607"/>
      <c r="M30" s="608"/>
      <c r="N30" s="608"/>
      <c r="O30" s="608"/>
      <c r="P30" s="609"/>
      <c r="Q30" s="607"/>
      <c r="R30" s="608"/>
      <c r="S30" s="608"/>
      <c r="T30" s="608"/>
      <c r="U30" s="608"/>
      <c r="V30" s="609"/>
      <c r="W30" s="610" t="s">
        <v>179</v>
      </c>
      <c r="X30" s="611"/>
      <c r="Y30" s="611"/>
      <c r="Z30" s="611"/>
      <c r="AA30" s="611"/>
      <c r="AB30" s="611"/>
      <c r="AC30" s="611"/>
      <c r="AD30" s="611"/>
      <c r="AE30" s="611"/>
      <c r="AF30" s="611"/>
      <c r="AG30" s="612"/>
      <c r="AH30" s="570">
        <v>97.9</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648368</v>
      </c>
      <c r="BO30" s="563"/>
      <c r="BP30" s="563"/>
      <c r="BQ30" s="563"/>
      <c r="BR30" s="563"/>
      <c r="BS30" s="563"/>
      <c r="BT30" s="563"/>
      <c r="BU30" s="564"/>
      <c r="BV30" s="562">
        <v>646159</v>
      </c>
      <c r="BW30" s="563"/>
      <c r="BX30" s="563"/>
      <c r="BY30" s="563"/>
      <c r="BZ30" s="563"/>
      <c r="CA30" s="563"/>
      <c r="CB30" s="563"/>
      <c r="CC30" s="564"/>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606" t="s">
        <v>180</v>
      </c>
      <c r="D32" s="606"/>
      <c r="E32" s="606"/>
      <c r="F32" s="606"/>
      <c r="G32" s="606"/>
      <c r="H32" s="606"/>
      <c r="I32" s="606"/>
      <c r="J32" s="606"/>
      <c r="K32" s="606"/>
      <c r="L32" s="606"/>
      <c r="M32" s="606"/>
      <c r="N32" s="606"/>
      <c r="O32" s="606"/>
      <c r="P32" s="606"/>
      <c r="Q32" s="606"/>
      <c r="R32" s="606"/>
      <c r="S32" s="606"/>
      <c r="U32" s="447" t="s">
        <v>181</v>
      </c>
      <c r="V32" s="447"/>
      <c r="W32" s="447"/>
      <c r="X32" s="447"/>
      <c r="Y32" s="447"/>
      <c r="Z32" s="447"/>
      <c r="AA32" s="447"/>
      <c r="AB32" s="447"/>
      <c r="AC32" s="447"/>
      <c r="AD32" s="447"/>
      <c r="AE32" s="447"/>
      <c r="AF32" s="447"/>
      <c r="AG32" s="447"/>
      <c r="AH32" s="447"/>
      <c r="AI32" s="447"/>
      <c r="AJ32" s="447"/>
      <c r="AK32" s="447"/>
      <c r="AM32" s="447" t="s">
        <v>182</v>
      </c>
      <c r="AN32" s="447"/>
      <c r="AO32" s="447"/>
      <c r="AP32" s="447"/>
      <c r="AQ32" s="447"/>
      <c r="AR32" s="447"/>
      <c r="AS32" s="447"/>
      <c r="AT32" s="447"/>
      <c r="AU32" s="447"/>
      <c r="AV32" s="447"/>
      <c r="AW32" s="447"/>
      <c r="AX32" s="447"/>
      <c r="AY32" s="447"/>
      <c r="AZ32" s="447"/>
      <c r="BA32" s="447"/>
      <c r="BB32" s="447"/>
      <c r="BC32" s="447"/>
      <c r="BE32" s="447" t="s">
        <v>183</v>
      </c>
      <c r="BF32" s="447"/>
      <c r="BG32" s="447"/>
      <c r="BH32" s="447"/>
      <c r="BI32" s="447"/>
      <c r="BJ32" s="447"/>
      <c r="BK32" s="447"/>
      <c r="BL32" s="447"/>
      <c r="BM32" s="447"/>
      <c r="BN32" s="447"/>
      <c r="BO32" s="447"/>
      <c r="BP32" s="447"/>
      <c r="BQ32" s="447"/>
      <c r="BR32" s="447"/>
      <c r="BS32" s="447"/>
      <c r="BT32" s="447"/>
      <c r="BU32" s="447"/>
      <c r="BW32" s="447" t="s">
        <v>184</v>
      </c>
      <c r="BX32" s="447"/>
      <c r="BY32" s="447"/>
      <c r="BZ32" s="447"/>
      <c r="CA32" s="447"/>
      <c r="CB32" s="447"/>
      <c r="CC32" s="447"/>
      <c r="CD32" s="447"/>
      <c r="CE32" s="447"/>
      <c r="CF32" s="447"/>
      <c r="CG32" s="447"/>
      <c r="CH32" s="447"/>
      <c r="CI32" s="447"/>
      <c r="CJ32" s="447"/>
      <c r="CK32" s="447"/>
      <c r="CL32" s="447"/>
      <c r="CM32" s="447"/>
      <c r="CO32" s="447" t="s">
        <v>185</v>
      </c>
      <c r="CP32" s="447"/>
      <c r="CQ32" s="447"/>
      <c r="CR32" s="447"/>
      <c r="CS32" s="447"/>
      <c r="CT32" s="447"/>
      <c r="CU32" s="447"/>
      <c r="CV32" s="447"/>
      <c r="CW32" s="447"/>
      <c r="CX32" s="447"/>
      <c r="CY32" s="447"/>
      <c r="CZ32" s="447"/>
      <c r="DA32" s="447"/>
      <c r="DB32" s="447"/>
      <c r="DC32" s="447"/>
      <c r="DD32" s="447"/>
      <c r="DE32" s="447"/>
      <c r="DI32" s="189"/>
    </row>
    <row r="33" spans="1:113" ht="13.5" customHeight="1" x14ac:dyDescent="0.2">
      <c r="A33" s="163"/>
      <c r="B33" s="190"/>
      <c r="C33" s="467" t="s">
        <v>186</v>
      </c>
      <c r="D33" s="467"/>
      <c r="E33" s="432" t="s">
        <v>187</v>
      </c>
      <c r="F33" s="432"/>
      <c r="G33" s="432"/>
      <c r="H33" s="432"/>
      <c r="I33" s="432"/>
      <c r="J33" s="432"/>
      <c r="K33" s="432"/>
      <c r="L33" s="432"/>
      <c r="M33" s="432"/>
      <c r="N33" s="432"/>
      <c r="O33" s="432"/>
      <c r="P33" s="432"/>
      <c r="Q33" s="432"/>
      <c r="R33" s="432"/>
      <c r="S33" s="432"/>
      <c r="T33" s="167"/>
      <c r="U33" s="467" t="s">
        <v>186</v>
      </c>
      <c r="V33" s="467"/>
      <c r="W33" s="432" t="s">
        <v>187</v>
      </c>
      <c r="X33" s="432"/>
      <c r="Y33" s="432"/>
      <c r="Z33" s="432"/>
      <c r="AA33" s="432"/>
      <c r="AB33" s="432"/>
      <c r="AC33" s="432"/>
      <c r="AD33" s="432"/>
      <c r="AE33" s="432"/>
      <c r="AF33" s="432"/>
      <c r="AG33" s="432"/>
      <c r="AH33" s="432"/>
      <c r="AI33" s="432"/>
      <c r="AJ33" s="432"/>
      <c r="AK33" s="432"/>
      <c r="AL33" s="167"/>
      <c r="AM33" s="467" t="s">
        <v>186</v>
      </c>
      <c r="AN33" s="467"/>
      <c r="AO33" s="432" t="s">
        <v>187</v>
      </c>
      <c r="AP33" s="432"/>
      <c r="AQ33" s="432"/>
      <c r="AR33" s="432"/>
      <c r="AS33" s="432"/>
      <c r="AT33" s="432"/>
      <c r="AU33" s="432"/>
      <c r="AV33" s="432"/>
      <c r="AW33" s="432"/>
      <c r="AX33" s="432"/>
      <c r="AY33" s="432"/>
      <c r="AZ33" s="432"/>
      <c r="BA33" s="432"/>
      <c r="BB33" s="432"/>
      <c r="BC33" s="432"/>
      <c r="BD33" s="173"/>
      <c r="BE33" s="432" t="s">
        <v>188</v>
      </c>
      <c r="BF33" s="432"/>
      <c r="BG33" s="432" t="s">
        <v>189</v>
      </c>
      <c r="BH33" s="432"/>
      <c r="BI33" s="432"/>
      <c r="BJ33" s="432"/>
      <c r="BK33" s="432"/>
      <c r="BL33" s="432"/>
      <c r="BM33" s="432"/>
      <c r="BN33" s="432"/>
      <c r="BO33" s="432"/>
      <c r="BP33" s="432"/>
      <c r="BQ33" s="432"/>
      <c r="BR33" s="432"/>
      <c r="BS33" s="432"/>
      <c r="BT33" s="432"/>
      <c r="BU33" s="432"/>
      <c r="BV33" s="173"/>
      <c r="BW33" s="467" t="s">
        <v>188</v>
      </c>
      <c r="BX33" s="467"/>
      <c r="BY33" s="432" t="s">
        <v>190</v>
      </c>
      <c r="BZ33" s="432"/>
      <c r="CA33" s="432"/>
      <c r="CB33" s="432"/>
      <c r="CC33" s="432"/>
      <c r="CD33" s="432"/>
      <c r="CE33" s="432"/>
      <c r="CF33" s="432"/>
      <c r="CG33" s="432"/>
      <c r="CH33" s="432"/>
      <c r="CI33" s="432"/>
      <c r="CJ33" s="432"/>
      <c r="CK33" s="432"/>
      <c r="CL33" s="432"/>
      <c r="CM33" s="432"/>
      <c r="CN33" s="167"/>
      <c r="CO33" s="467" t="s">
        <v>186</v>
      </c>
      <c r="CP33" s="467"/>
      <c r="CQ33" s="432" t="s">
        <v>191</v>
      </c>
      <c r="CR33" s="432"/>
      <c r="CS33" s="432"/>
      <c r="CT33" s="432"/>
      <c r="CU33" s="432"/>
      <c r="CV33" s="432"/>
      <c r="CW33" s="432"/>
      <c r="CX33" s="432"/>
      <c r="CY33" s="432"/>
      <c r="CZ33" s="432"/>
      <c r="DA33" s="432"/>
      <c r="DB33" s="432"/>
      <c r="DC33" s="432"/>
      <c r="DD33" s="432"/>
      <c r="DE33" s="432"/>
      <c r="DF33" s="167"/>
      <c r="DG33" s="632" t="s">
        <v>192</v>
      </c>
      <c r="DH33" s="632"/>
      <c r="DI33" s="168"/>
    </row>
    <row r="34" spans="1:113" ht="32.25" customHeight="1" x14ac:dyDescent="0.2">
      <c r="A34" s="163"/>
      <c r="B34" s="190"/>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3"/>
      <c r="U34" s="633">
        <f>IF(W34="","",MAX(C34:D43)+1)</f>
        <v>2</v>
      </c>
      <c r="V34" s="633"/>
      <c r="W34" s="634" t="str">
        <f>IF('各会計、関係団体の財政状況及び健全化判断比率'!B28="","",'各会計、関係団体の財政状況及び健全化判断比率'!B28)</f>
        <v>国民健康保険特別会計</v>
      </c>
      <c r="X34" s="634"/>
      <c r="Y34" s="634"/>
      <c r="Z34" s="634"/>
      <c r="AA34" s="634"/>
      <c r="AB34" s="634"/>
      <c r="AC34" s="634"/>
      <c r="AD34" s="634"/>
      <c r="AE34" s="634"/>
      <c r="AF34" s="634"/>
      <c r="AG34" s="634"/>
      <c r="AH34" s="634"/>
      <c r="AI34" s="634"/>
      <c r="AJ34" s="634"/>
      <c r="AK34" s="634"/>
      <c r="AL34" s="163"/>
      <c r="AM34" s="633">
        <f>IF(AO34="","",MAX(C34:D43,U34:V43)+1)</f>
        <v>4</v>
      </c>
      <c r="AN34" s="633"/>
      <c r="AO34" s="634" t="str">
        <f>IF('各会計、関係団体の財政状況及び健全化判断比率'!B30="","",'各会計、関係団体の財政状況及び健全化判断比率'!B30)</f>
        <v>水道事業会計</v>
      </c>
      <c r="AP34" s="634"/>
      <c r="AQ34" s="634"/>
      <c r="AR34" s="634"/>
      <c r="AS34" s="634"/>
      <c r="AT34" s="634"/>
      <c r="AU34" s="634"/>
      <c r="AV34" s="634"/>
      <c r="AW34" s="634"/>
      <c r="AX34" s="634"/>
      <c r="AY34" s="634"/>
      <c r="AZ34" s="634"/>
      <c r="BA34" s="634"/>
      <c r="BB34" s="634"/>
      <c r="BC34" s="634"/>
      <c r="BD34" s="163"/>
      <c r="BE34" s="633" t="str">
        <f>IF(BG34="","",MAX(C34:D43,U34:V43,AM34:AN43)+1)</f>
        <v/>
      </c>
      <c r="BF34" s="633"/>
      <c r="BG34" s="634"/>
      <c r="BH34" s="634"/>
      <c r="BI34" s="634"/>
      <c r="BJ34" s="634"/>
      <c r="BK34" s="634"/>
      <c r="BL34" s="634"/>
      <c r="BM34" s="634"/>
      <c r="BN34" s="634"/>
      <c r="BO34" s="634"/>
      <c r="BP34" s="634"/>
      <c r="BQ34" s="634"/>
      <c r="BR34" s="634"/>
      <c r="BS34" s="634"/>
      <c r="BT34" s="634"/>
      <c r="BU34" s="634"/>
      <c r="BV34" s="163"/>
      <c r="BW34" s="633">
        <f>IF(BY34="","",MAX(C34:D43,U34:V43,AM34:AN43,BE34:BF43)+1)</f>
        <v>6</v>
      </c>
      <c r="BX34" s="633"/>
      <c r="BY34" s="634" t="str">
        <f>IF('各会計、関係団体の財政状況及び健全化判断比率'!B68="","",'各会計、関係団体の財政状況及び健全化判断比率'!B68)</f>
        <v>紀南社会福祉施設組合（一般会計）</v>
      </c>
      <c r="BZ34" s="634"/>
      <c r="CA34" s="634"/>
      <c r="CB34" s="634"/>
      <c r="CC34" s="634"/>
      <c r="CD34" s="634"/>
      <c r="CE34" s="634"/>
      <c r="CF34" s="634"/>
      <c r="CG34" s="634"/>
      <c r="CH34" s="634"/>
      <c r="CI34" s="634"/>
      <c r="CJ34" s="634"/>
      <c r="CK34" s="634"/>
      <c r="CL34" s="634"/>
      <c r="CM34" s="634"/>
      <c r="CN34" s="163"/>
      <c r="CO34" s="633" t="str">
        <f>IF(CQ34="","",MAX(C34:D43,U34:V43,AM34:AN43,BE34:BF43,BW34:BX43)+1)</f>
        <v/>
      </c>
      <c r="CP34" s="633"/>
      <c r="CQ34" s="634" t="str">
        <f>IF('各会計、関係団体の財政状況及び健全化判断比率'!BS7="","",'各会計、関係団体の財政状況及び健全化判断比率'!BS7)</f>
        <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68"/>
    </row>
    <row r="35" spans="1:113" ht="32.25" customHeight="1" x14ac:dyDescent="0.2">
      <c r="A35" s="163"/>
      <c r="B35" s="190"/>
      <c r="C35" s="633" t="str">
        <f>IF(E35="","",C34+1)</f>
        <v/>
      </c>
      <c r="D35" s="633"/>
      <c r="E35" s="634" t="str">
        <f>IF('各会計、関係団体の財政状況及び健全化判断比率'!B8="","",'各会計、関係団体の財政状況及び健全化判断比率'!B8)</f>
        <v/>
      </c>
      <c r="F35" s="634"/>
      <c r="G35" s="634"/>
      <c r="H35" s="634"/>
      <c r="I35" s="634"/>
      <c r="J35" s="634"/>
      <c r="K35" s="634"/>
      <c r="L35" s="634"/>
      <c r="M35" s="634"/>
      <c r="N35" s="634"/>
      <c r="O35" s="634"/>
      <c r="P35" s="634"/>
      <c r="Q35" s="634"/>
      <c r="R35" s="634"/>
      <c r="S35" s="634"/>
      <c r="T35" s="163"/>
      <c r="U35" s="633">
        <f>IF(W35="","",U34+1)</f>
        <v>3</v>
      </c>
      <c r="V35" s="633"/>
      <c r="W35" s="634" t="str">
        <f>IF('各会計、関係団体の財政状況及び健全化判断比率'!B29="","",'各会計、関係団体の財政状況及び健全化判断比率'!B29)</f>
        <v>後期高齢者医療特別会計</v>
      </c>
      <c r="X35" s="634"/>
      <c r="Y35" s="634"/>
      <c r="Z35" s="634"/>
      <c r="AA35" s="634"/>
      <c r="AB35" s="634"/>
      <c r="AC35" s="634"/>
      <c r="AD35" s="634"/>
      <c r="AE35" s="634"/>
      <c r="AF35" s="634"/>
      <c r="AG35" s="634"/>
      <c r="AH35" s="634"/>
      <c r="AI35" s="634"/>
      <c r="AJ35" s="634"/>
      <c r="AK35" s="634"/>
      <c r="AL35" s="163"/>
      <c r="AM35" s="633">
        <f t="shared" ref="AM35:AM43" si="0">IF(AO35="","",AM34+1)</f>
        <v>5</v>
      </c>
      <c r="AN35" s="633"/>
      <c r="AO35" s="634" t="str">
        <f>IF('各会計、関係団体の財政状況及び健全化判断比率'!B31="","",'各会計、関係団体の財政状況及び健全化判断比率'!B31)</f>
        <v>下水道事業会計</v>
      </c>
      <c r="AP35" s="634"/>
      <c r="AQ35" s="634"/>
      <c r="AR35" s="634"/>
      <c r="AS35" s="634"/>
      <c r="AT35" s="634"/>
      <c r="AU35" s="634"/>
      <c r="AV35" s="634"/>
      <c r="AW35" s="634"/>
      <c r="AX35" s="634"/>
      <c r="AY35" s="634"/>
      <c r="AZ35" s="634"/>
      <c r="BA35" s="634"/>
      <c r="BB35" s="634"/>
      <c r="BC35" s="634"/>
      <c r="BD35" s="163"/>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3"/>
      <c r="BW35" s="633">
        <f t="shared" ref="BW35:BW43" si="2">IF(BY35="","",BW34+1)</f>
        <v>7</v>
      </c>
      <c r="BX35" s="633"/>
      <c r="BY35" s="634" t="str">
        <f>IF('各会計、関係団体の財政状況及び健全化判断比率'!B69="","",'各会計、関係団体の財政状況及び健全化判断比率'!B69)</f>
        <v>〃（訪問介護　特別会計）</v>
      </c>
      <c r="BZ35" s="634"/>
      <c r="CA35" s="634"/>
      <c r="CB35" s="634"/>
      <c r="CC35" s="634"/>
      <c r="CD35" s="634"/>
      <c r="CE35" s="634"/>
      <c r="CF35" s="634"/>
      <c r="CG35" s="634"/>
      <c r="CH35" s="634"/>
      <c r="CI35" s="634"/>
      <c r="CJ35" s="634"/>
      <c r="CK35" s="634"/>
      <c r="CL35" s="634"/>
      <c r="CM35" s="634"/>
      <c r="CN35" s="163"/>
      <c r="CO35" s="633" t="str">
        <f t="shared" ref="CO35:CO43" si="3">IF(CQ35="","",CO34+1)</f>
        <v/>
      </c>
      <c r="CP35" s="633"/>
      <c r="CQ35" s="634" t="str">
        <f>IF('各会計、関係団体の財政状況及び健全化判断比率'!BS8="","",'各会計、関係団体の財政状況及び健全化判断比率'!BS8)</f>
        <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68"/>
    </row>
    <row r="36" spans="1:113" ht="32.25" customHeight="1" x14ac:dyDescent="0.2">
      <c r="A36" s="163"/>
      <c r="B36" s="190"/>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63"/>
      <c r="U36" s="633" t="str">
        <f t="shared" ref="U36:U43" si="4">IF(W36="","",U35+1)</f>
        <v/>
      </c>
      <c r="V36" s="633"/>
      <c r="W36" s="634"/>
      <c r="X36" s="634"/>
      <c r="Y36" s="634"/>
      <c r="Z36" s="634"/>
      <c r="AA36" s="634"/>
      <c r="AB36" s="634"/>
      <c r="AC36" s="634"/>
      <c r="AD36" s="634"/>
      <c r="AE36" s="634"/>
      <c r="AF36" s="634"/>
      <c r="AG36" s="634"/>
      <c r="AH36" s="634"/>
      <c r="AI36" s="634"/>
      <c r="AJ36" s="634"/>
      <c r="AK36" s="634"/>
      <c r="AL36" s="163"/>
      <c r="AM36" s="633" t="str">
        <f t="shared" si="0"/>
        <v/>
      </c>
      <c r="AN36" s="633"/>
      <c r="AO36" s="634"/>
      <c r="AP36" s="634"/>
      <c r="AQ36" s="634"/>
      <c r="AR36" s="634"/>
      <c r="AS36" s="634"/>
      <c r="AT36" s="634"/>
      <c r="AU36" s="634"/>
      <c r="AV36" s="634"/>
      <c r="AW36" s="634"/>
      <c r="AX36" s="634"/>
      <c r="AY36" s="634"/>
      <c r="AZ36" s="634"/>
      <c r="BA36" s="634"/>
      <c r="BB36" s="634"/>
      <c r="BC36" s="634"/>
      <c r="BD36" s="163"/>
      <c r="BE36" s="633" t="str">
        <f t="shared" si="1"/>
        <v/>
      </c>
      <c r="BF36" s="633"/>
      <c r="BG36" s="634"/>
      <c r="BH36" s="634"/>
      <c r="BI36" s="634"/>
      <c r="BJ36" s="634"/>
      <c r="BK36" s="634"/>
      <c r="BL36" s="634"/>
      <c r="BM36" s="634"/>
      <c r="BN36" s="634"/>
      <c r="BO36" s="634"/>
      <c r="BP36" s="634"/>
      <c r="BQ36" s="634"/>
      <c r="BR36" s="634"/>
      <c r="BS36" s="634"/>
      <c r="BT36" s="634"/>
      <c r="BU36" s="634"/>
      <c r="BV36" s="163"/>
      <c r="BW36" s="633">
        <f t="shared" si="2"/>
        <v>8</v>
      </c>
      <c r="BX36" s="633"/>
      <c r="BY36" s="634" t="str">
        <f>IF('各会計、関係団体の財政状況及び健全化判断比率'!B70="","",'各会計、関係団体の財政状況及び健全化判断比率'!B70)</f>
        <v>紀南病院組合</v>
      </c>
      <c r="BZ36" s="634"/>
      <c r="CA36" s="634"/>
      <c r="CB36" s="634"/>
      <c r="CC36" s="634"/>
      <c r="CD36" s="634"/>
      <c r="CE36" s="634"/>
      <c r="CF36" s="634"/>
      <c r="CG36" s="634"/>
      <c r="CH36" s="634"/>
      <c r="CI36" s="634"/>
      <c r="CJ36" s="634"/>
      <c r="CK36" s="634"/>
      <c r="CL36" s="634"/>
      <c r="CM36" s="634"/>
      <c r="CN36" s="163"/>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68"/>
    </row>
    <row r="37" spans="1:113" ht="32.25" customHeight="1" x14ac:dyDescent="0.2">
      <c r="A37" s="163"/>
      <c r="B37" s="190"/>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3"/>
      <c r="U37" s="633" t="str">
        <f t="shared" si="4"/>
        <v/>
      </c>
      <c r="V37" s="633"/>
      <c r="W37" s="634"/>
      <c r="X37" s="634"/>
      <c r="Y37" s="634"/>
      <c r="Z37" s="634"/>
      <c r="AA37" s="634"/>
      <c r="AB37" s="634"/>
      <c r="AC37" s="634"/>
      <c r="AD37" s="634"/>
      <c r="AE37" s="634"/>
      <c r="AF37" s="634"/>
      <c r="AG37" s="634"/>
      <c r="AH37" s="634"/>
      <c r="AI37" s="634"/>
      <c r="AJ37" s="634"/>
      <c r="AK37" s="634"/>
      <c r="AL37" s="163"/>
      <c r="AM37" s="633" t="str">
        <f t="shared" si="0"/>
        <v/>
      </c>
      <c r="AN37" s="633"/>
      <c r="AO37" s="634"/>
      <c r="AP37" s="634"/>
      <c r="AQ37" s="634"/>
      <c r="AR37" s="634"/>
      <c r="AS37" s="634"/>
      <c r="AT37" s="634"/>
      <c r="AU37" s="634"/>
      <c r="AV37" s="634"/>
      <c r="AW37" s="634"/>
      <c r="AX37" s="634"/>
      <c r="AY37" s="634"/>
      <c r="AZ37" s="634"/>
      <c r="BA37" s="634"/>
      <c r="BB37" s="634"/>
      <c r="BC37" s="634"/>
      <c r="BD37" s="163"/>
      <c r="BE37" s="633" t="str">
        <f t="shared" si="1"/>
        <v/>
      </c>
      <c r="BF37" s="633"/>
      <c r="BG37" s="634"/>
      <c r="BH37" s="634"/>
      <c r="BI37" s="634"/>
      <c r="BJ37" s="634"/>
      <c r="BK37" s="634"/>
      <c r="BL37" s="634"/>
      <c r="BM37" s="634"/>
      <c r="BN37" s="634"/>
      <c r="BO37" s="634"/>
      <c r="BP37" s="634"/>
      <c r="BQ37" s="634"/>
      <c r="BR37" s="634"/>
      <c r="BS37" s="634"/>
      <c r="BT37" s="634"/>
      <c r="BU37" s="634"/>
      <c r="BV37" s="163"/>
      <c r="BW37" s="633">
        <f t="shared" si="2"/>
        <v>9</v>
      </c>
      <c r="BX37" s="633"/>
      <c r="BY37" s="634" t="str">
        <f>IF('各会計、関係団体の財政状況及び健全化判断比率'!B71="","",'各会計、関係団体の財政状況及び健全化判断比率'!B71)</f>
        <v>南牟婁清掃施設組合</v>
      </c>
      <c r="BZ37" s="634"/>
      <c r="CA37" s="634"/>
      <c r="CB37" s="634"/>
      <c r="CC37" s="634"/>
      <c r="CD37" s="634"/>
      <c r="CE37" s="634"/>
      <c r="CF37" s="634"/>
      <c r="CG37" s="634"/>
      <c r="CH37" s="634"/>
      <c r="CI37" s="634"/>
      <c r="CJ37" s="634"/>
      <c r="CK37" s="634"/>
      <c r="CL37" s="634"/>
      <c r="CM37" s="634"/>
      <c r="CN37" s="163"/>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68"/>
    </row>
    <row r="38" spans="1:113" ht="32.25" customHeight="1" x14ac:dyDescent="0.2">
      <c r="A38" s="163"/>
      <c r="B38" s="190"/>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3"/>
      <c r="U38" s="633" t="str">
        <f t="shared" si="4"/>
        <v/>
      </c>
      <c r="V38" s="633"/>
      <c r="W38" s="634"/>
      <c r="X38" s="634"/>
      <c r="Y38" s="634"/>
      <c r="Z38" s="634"/>
      <c r="AA38" s="634"/>
      <c r="AB38" s="634"/>
      <c r="AC38" s="634"/>
      <c r="AD38" s="634"/>
      <c r="AE38" s="634"/>
      <c r="AF38" s="634"/>
      <c r="AG38" s="634"/>
      <c r="AH38" s="634"/>
      <c r="AI38" s="634"/>
      <c r="AJ38" s="634"/>
      <c r="AK38" s="634"/>
      <c r="AL38" s="163"/>
      <c r="AM38" s="633" t="str">
        <f t="shared" si="0"/>
        <v/>
      </c>
      <c r="AN38" s="633"/>
      <c r="AO38" s="634"/>
      <c r="AP38" s="634"/>
      <c r="AQ38" s="634"/>
      <c r="AR38" s="634"/>
      <c r="AS38" s="634"/>
      <c r="AT38" s="634"/>
      <c r="AU38" s="634"/>
      <c r="AV38" s="634"/>
      <c r="AW38" s="634"/>
      <c r="AX38" s="634"/>
      <c r="AY38" s="634"/>
      <c r="AZ38" s="634"/>
      <c r="BA38" s="634"/>
      <c r="BB38" s="634"/>
      <c r="BC38" s="634"/>
      <c r="BD38" s="163"/>
      <c r="BE38" s="633" t="str">
        <f t="shared" si="1"/>
        <v/>
      </c>
      <c r="BF38" s="633"/>
      <c r="BG38" s="634"/>
      <c r="BH38" s="634"/>
      <c r="BI38" s="634"/>
      <c r="BJ38" s="634"/>
      <c r="BK38" s="634"/>
      <c r="BL38" s="634"/>
      <c r="BM38" s="634"/>
      <c r="BN38" s="634"/>
      <c r="BO38" s="634"/>
      <c r="BP38" s="634"/>
      <c r="BQ38" s="634"/>
      <c r="BR38" s="634"/>
      <c r="BS38" s="634"/>
      <c r="BT38" s="634"/>
      <c r="BU38" s="634"/>
      <c r="BV38" s="163"/>
      <c r="BW38" s="633">
        <f t="shared" si="2"/>
        <v>10</v>
      </c>
      <c r="BX38" s="633"/>
      <c r="BY38" s="634" t="str">
        <f>IF('各会計、関係団体の財政状況及び健全化判断比率'!B72="","",'各会計、関係団体の財政状況及び健全化判断比率'!B72)</f>
        <v>紀南特別養護老人ホーム組合（一般会計）</v>
      </c>
      <c r="BZ38" s="634"/>
      <c r="CA38" s="634"/>
      <c r="CB38" s="634"/>
      <c r="CC38" s="634"/>
      <c r="CD38" s="634"/>
      <c r="CE38" s="634"/>
      <c r="CF38" s="634"/>
      <c r="CG38" s="634"/>
      <c r="CH38" s="634"/>
      <c r="CI38" s="634"/>
      <c r="CJ38" s="634"/>
      <c r="CK38" s="634"/>
      <c r="CL38" s="634"/>
      <c r="CM38" s="634"/>
      <c r="CN38" s="163"/>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68"/>
    </row>
    <row r="39" spans="1:113" ht="32.25" customHeight="1" x14ac:dyDescent="0.2">
      <c r="A39" s="163"/>
      <c r="B39" s="190"/>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3"/>
      <c r="U39" s="633" t="str">
        <f t="shared" si="4"/>
        <v/>
      </c>
      <c r="V39" s="633"/>
      <c r="W39" s="634"/>
      <c r="X39" s="634"/>
      <c r="Y39" s="634"/>
      <c r="Z39" s="634"/>
      <c r="AA39" s="634"/>
      <c r="AB39" s="634"/>
      <c r="AC39" s="634"/>
      <c r="AD39" s="634"/>
      <c r="AE39" s="634"/>
      <c r="AF39" s="634"/>
      <c r="AG39" s="634"/>
      <c r="AH39" s="634"/>
      <c r="AI39" s="634"/>
      <c r="AJ39" s="634"/>
      <c r="AK39" s="634"/>
      <c r="AL39" s="163"/>
      <c r="AM39" s="633" t="str">
        <f t="shared" si="0"/>
        <v/>
      </c>
      <c r="AN39" s="633"/>
      <c r="AO39" s="634"/>
      <c r="AP39" s="634"/>
      <c r="AQ39" s="634"/>
      <c r="AR39" s="634"/>
      <c r="AS39" s="634"/>
      <c r="AT39" s="634"/>
      <c r="AU39" s="634"/>
      <c r="AV39" s="634"/>
      <c r="AW39" s="634"/>
      <c r="AX39" s="634"/>
      <c r="AY39" s="634"/>
      <c r="AZ39" s="634"/>
      <c r="BA39" s="634"/>
      <c r="BB39" s="634"/>
      <c r="BC39" s="634"/>
      <c r="BD39" s="163"/>
      <c r="BE39" s="633" t="str">
        <f t="shared" si="1"/>
        <v/>
      </c>
      <c r="BF39" s="633"/>
      <c r="BG39" s="634"/>
      <c r="BH39" s="634"/>
      <c r="BI39" s="634"/>
      <c r="BJ39" s="634"/>
      <c r="BK39" s="634"/>
      <c r="BL39" s="634"/>
      <c r="BM39" s="634"/>
      <c r="BN39" s="634"/>
      <c r="BO39" s="634"/>
      <c r="BP39" s="634"/>
      <c r="BQ39" s="634"/>
      <c r="BR39" s="634"/>
      <c r="BS39" s="634"/>
      <c r="BT39" s="634"/>
      <c r="BU39" s="634"/>
      <c r="BV39" s="163"/>
      <c r="BW39" s="633">
        <f t="shared" si="2"/>
        <v>11</v>
      </c>
      <c r="BX39" s="633"/>
      <c r="BY39" s="634" t="str">
        <f>IF('各会計、関係団体の財政状況及び健全化判断比率'!B73="","",'各会計、関係団体の財政状況及び健全化判断比率'!B73)</f>
        <v>〃（地域密着型介護老人福祉事業特別会計）</v>
      </c>
      <c r="BZ39" s="634"/>
      <c r="CA39" s="634"/>
      <c r="CB39" s="634"/>
      <c r="CC39" s="634"/>
      <c r="CD39" s="634"/>
      <c r="CE39" s="634"/>
      <c r="CF39" s="634"/>
      <c r="CG39" s="634"/>
      <c r="CH39" s="634"/>
      <c r="CI39" s="634"/>
      <c r="CJ39" s="634"/>
      <c r="CK39" s="634"/>
      <c r="CL39" s="634"/>
      <c r="CM39" s="634"/>
      <c r="CN39" s="163"/>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68"/>
    </row>
    <row r="40" spans="1:113" ht="32.25" customHeight="1" x14ac:dyDescent="0.2">
      <c r="A40" s="163"/>
      <c r="B40" s="190"/>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3"/>
      <c r="U40" s="633" t="str">
        <f t="shared" si="4"/>
        <v/>
      </c>
      <c r="V40" s="633"/>
      <c r="W40" s="634"/>
      <c r="X40" s="634"/>
      <c r="Y40" s="634"/>
      <c r="Z40" s="634"/>
      <c r="AA40" s="634"/>
      <c r="AB40" s="634"/>
      <c r="AC40" s="634"/>
      <c r="AD40" s="634"/>
      <c r="AE40" s="634"/>
      <c r="AF40" s="634"/>
      <c r="AG40" s="634"/>
      <c r="AH40" s="634"/>
      <c r="AI40" s="634"/>
      <c r="AJ40" s="634"/>
      <c r="AK40" s="634"/>
      <c r="AL40" s="163"/>
      <c r="AM40" s="633" t="str">
        <f t="shared" si="0"/>
        <v/>
      </c>
      <c r="AN40" s="633"/>
      <c r="AO40" s="634"/>
      <c r="AP40" s="634"/>
      <c r="AQ40" s="634"/>
      <c r="AR40" s="634"/>
      <c r="AS40" s="634"/>
      <c r="AT40" s="634"/>
      <c r="AU40" s="634"/>
      <c r="AV40" s="634"/>
      <c r="AW40" s="634"/>
      <c r="AX40" s="634"/>
      <c r="AY40" s="634"/>
      <c r="AZ40" s="634"/>
      <c r="BA40" s="634"/>
      <c r="BB40" s="634"/>
      <c r="BC40" s="634"/>
      <c r="BD40" s="163"/>
      <c r="BE40" s="633" t="str">
        <f t="shared" si="1"/>
        <v/>
      </c>
      <c r="BF40" s="633"/>
      <c r="BG40" s="634"/>
      <c r="BH40" s="634"/>
      <c r="BI40" s="634"/>
      <c r="BJ40" s="634"/>
      <c r="BK40" s="634"/>
      <c r="BL40" s="634"/>
      <c r="BM40" s="634"/>
      <c r="BN40" s="634"/>
      <c r="BO40" s="634"/>
      <c r="BP40" s="634"/>
      <c r="BQ40" s="634"/>
      <c r="BR40" s="634"/>
      <c r="BS40" s="634"/>
      <c r="BT40" s="634"/>
      <c r="BU40" s="634"/>
      <c r="BV40" s="163"/>
      <c r="BW40" s="633">
        <f t="shared" si="2"/>
        <v>12</v>
      </c>
      <c r="BX40" s="633"/>
      <c r="BY40" s="634" t="str">
        <f>IF('各会計、関係団体の財政状況及び健全化判断比率'!B74="","",'各会計、関係団体の財政状況及び健全化判断比率'!B74)</f>
        <v>三重県市町総合事務組合（一般会計）</v>
      </c>
      <c r="BZ40" s="634"/>
      <c r="CA40" s="634"/>
      <c r="CB40" s="634"/>
      <c r="CC40" s="634"/>
      <c r="CD40" s="634"/>
      <c r="CE40" s="634"/>
      <c r="CF40" s="634"/>
      <c r="CG40" s="634"/>
      <c r="CH40" s="634"/>
      <c r="CI40" s="634"/>
      <c r="CJ40" s="634"/>
      <c r="CK40" s="634"/>
      <c r="CL40" s="634"/>
      <c r="CM40" s="634"/>
      <c r="CN40" s="163"/>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68"/>
    </row>
    <row r="41" spans="1:113" ht="32.25" customHeight="1" x14ac:dyDescent="0.2">
      <c r="A41" s="163"/>
      <c r="B41" s="190"/>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3"/>
      <c r="U41" s="633" t="str">
        <f t="shared" si="4"/>
        <v/>
      </c>
      <c r="V41" s="633"/>
      <c r="W41" s="634"/>
      <c r="X41" s="634"/>
      <c r="Y41" s="634"/>
      <c r="Z41" s="634"/>
      <c r="AA41" s="634"/>
      <c r="AB41" s="634"/>
      <c r="AC41" s="634"/>
      <c r="AD41" s="634"/>
      <c r="AE41" s="634"/>
      <c r="AF41" s="634"/>
      <c r="AG41" s="634"/>
      <c r="AH41" s="634"/>
      <c r="AI41" s="634"/>
      <c r="AJ41" s="634"/>
      <c r="AK41" s="634"/>
      <c r="AL41" s="163"/>
      <c r="AM41" s="633" t="str">
        <f t="shared" si="0"/>
        <v/>
      </c>
      <c r="AN41" s="633"/>
      <c r="AO41" s="634"/>
      <c r="AP41" s="634"/>
      <c r="AQ41" s="634"/>
      <c r="AR41" s="634"/>
      <c r="AS41" s="634"/>
      <c r="AT41" s="634"/>
      <c r="AU41" s="634"/>
      <c r="AV41" s="634"/>
      <c r="AW41" s="634"/>
      <c r="AX41" s="634"/>
      <c r="AY41" s="634"/>
      <c r="AZ41" s="634"/>
      <c r="BA41" s="634"/>
      <c r="BB41" s="634"/>
      <c r="BC41" s="634"/>
      <c r="BD41" s="163"/>
      <c r="BE41" s="633" t="str">
        <f t="shared" si="1"/>
        <v/>
      </c>
      <c r="BF41" s="633"/>
      <c r="BG41" s="634"/>
      <c r="BH41" s="634"/>
      <c r="BI41" s="634"/>
      <c r="BJ41" s="634"/>
      <c r="BK41" s="634"/>
      <c r="BL41" s="634"/>
      <c r="BM41" s="634"/>
      <c r="BN41" s="634"/>
      <c r="BO41" s="634"/>
      <c r="BP41" s="634"/>
      <c r="BQ41" s="634"/>
      <c r="BR41" s="634"/>
      <c r="BS41" s="634"/>
      <c r="BT41" s="634"/>
      <c r="BU41" s="634"/>
      <c r="BV41" s="163"/>
      <c r="BW41" s="633">
        <f t="shared" si="2"/>
        <v>13</v>
      </c>
      <c r="BX41" s="633"/>
      <c r="BY41" s="634" t="str">
        <f>IF('各会計、関係団体の財政状況及び健全化判断比率'!B75="","",'各会計、関係団体の財政状況及び健全化判断比率'!B75)</f>
        <v>〃（共同研修特別会計）</v>
      </c>
      <c r="BZ41" s="634"/>
      <c r="CA41" s="634"/>
      <c r="CB41" s="634"/>
      <c r="CC41" s="634"/>
      <c r="CD41" s="634"/>
      <c r="CE41" s="634"/>
      <c r="CF41" s="634"/>
      <c r="CG41" s="634"/>
      <c r="CH41" s="634"/>
      <c r="CI41" s="634"/>
      <c r="CJ41" s="634"/>
      <c r="CK41" s="634"/>
      <c r="CL41" s="634"/>
      <c r="CM41" s="634"/>
      <c r="CN41" s="163"/>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68"/>
    </row>
    <row r="42" spans="1:113" ht="32.25" customHeight="1" x14ac:dyDescent="0.2">
      <c r="B42" s="190"/>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3"/>
      <c r="U42" s="633" t="str">
        <f t="shared" si="4"/>
        <v/>
      </c>
      <c r="V42" s="633"/>
      <c r="W42" s="634"/>
      <c r="X42" s="634"/>
      <c r="Y42" s="634"/>
      <c r="Z42" s="634"/>
      <c r="AA42" s="634"/>
      <c r="AB42" s="634"/>
      <c r="AC42" s="634"/>
      <c r="AD42" s="634"/>
      <c r="AE42" s="634"/>
      <c r="AF42" s="634"/>
      <c r="AG42" s="634"/>
      <c r="AH42" s="634"/>
      <c r="AI42" s="634"/>
      <c r="AJ42" s="634"/>
      <c r="AK42" s="634"/>
      <c r="AL42" s="163"/>
      <c r="AM42" s="633" t="str">
        <f t="shared" si="0"/>
        <v/>
      </c>
      <c r="AN42" s="633"/>
      <c r="AO42" s="634"/>
      <c r="AP42" s="634"/>
      <c r="AQ42" s="634"/>
      <c r="AR42" s="634"/>
      <c r="AS42" s="634"/>
      <c r="AT42" s="634"/>
      <c r="AU42" s="634"/>
      <c r="AV42" s="634"/>
      <c r="AW42" s="634"/>
      <c r="AX42" s="634"/>
      <c r="AY42" s="634"/>
      <c r="AZ42" s="634"/>
      <c r="BA42" s="634"/>
      <c r="BB42" s="634"/>
      <c r="BC42" s="634"/>
      <c r="BD42" s="163"/>
      <c r="BE42" s="633" t="str">
        <f t="shared" si="1"/>
        <v/>
      </c>
      <c r="BF42" s="633"/>
      <c r="BG42" s="634"/>
      <c r="BH42" s="634"/>
      <c r="BI42" s="634"/>
      <c r="BJ42" s="634"/>
      <c r="BK42" s="634"/>
      <c r="BL42" s="634"/>
      <c r="BM42" s="634"/>
      <c r="BN42" s="634"/>
      <c r="BO42" s="634"/>
      <c r="BP42" s="634"/>
      <c r="BQ42" s="634"/>
      <c r="BR42" s="634"/>
      <c r="BS42" s="634"/>
      <c r="BT42" s="634"/>
      <c r="BU42" s="634"/>
      <c r="BV42" s="163"/>
      <c r="BW42" s="633">
        <f t="shared" si="2"/>
        <v>14</v>
      </c>
      <c r="BX42" s="633"/>
      <c r="BY42" s="634" t="str">
        <f>IF('各会計、関係団体の財政状況及び健全化判断比率'!B76="","",'各会計、関係団体の財政状況及び健全化判断比率'!B76)</f>
        <v>〃（デジタル地図特別会計）</v>
      </c>
      <c r="BZ42" s="634"/>
      <c r="CA42" s="634"/>
      <c r="CB42" s="634"/>
      <c r="CC42" s="634"/>
      <c r="CD42" s="634"/>
      <c r="CE42" s="634"/>
      <c r="CF42" s="634"/>
      <c r="CG42" s="634"/>
      <c r="CH42" s="634"/>
      <c r="CI42" s="634"/>
      <c r="CJ42" s="634"/>
      <c r="CK42" s="634"/>
      <c r="CL42" s="634"/>
      <c r="CM42" s="634"/>
      <c r="CN42" s="163"/>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68"/>
    </row>
    <row r="43" spans="1:113" ht="32.25" customHeight="1" x14ac:dyDescent="0.2">
      <c r="B43" s="190"/>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3"/>
      <c r="U43" s="633" t="str">
        <f t="shared" si="4"/>
        <v/>
      </c>
      <c r="V43" s="633"/>
      <c r="W43" s="634"/>
      <c r="X43" s="634"/>
      <c r="Y43" s="634"/>
      <c r="Z43" s="634"/>
      <c r="AA43" s="634"/>
      <c r="AB43" s="634"/>
      <c r="AC43" s="634"/>
      <c r="AD43" s="634"/>
      <c r="AE43" s="634"/>
      <c r="AF43" s="634"/>
      <c r="AG43" s="634"/>
      <c r="AH43" s="634"/>
      <c r="AI43" s="634"/>
      <c r="AJ43" s="634"/>
      <c r="AK43" s="634"/>
      <c r="AL43" s="163"/>
      <c r="AM43" s="633" t="str">
        <f t="shared" si="0"/>
        <v/>
      </c>
      <c r="AN43" s="633"/>
      <c r="AO43" s="634"/>
      <c r="AP43" s="634"/>
      <c r="AQ43" s="634"/>
      <c r="AR43" s="634"/>
      <c r="AS43" s="634"/>
      <c r="AT43" s="634"/>
      <c r="AU43" s="634"/>
      <c r="AV43" s="634"/>
      <c r="AW43" s="634"/>
      <c r="AX43" s="634"/>
      <c r="AY43" s="634"/>
      <c r="AZ43" s="634"/>
      <c r="BA43" s="634"/>
      <c r="BB43" s="634"/>
      <c r="BC43" s="634"/>
      <c r="BD43" s="163"/>
      <c r="BE43" s="633" t="str">
        <f t="shared" si="1"/>
        <v/>
      </c>
      <c r="BF43" s="633"/>
      <c r="BG43" s="634"/>
      <c r="BH43" s="634"/>
      <c r="BI43" s="634"/>
      <c r="BJ43" s="634"/>
      <c r="BK43" s="634"/>
      <c r="BL43" s="634"/>
      <c r="BM43" s="634"/>
      <c r="BN43" s="634"/>
      <c r="BO43" s="634"/>
      <c r="BP43" s="634"/>
      <c r="BQ43" s="634"/>
      <c r="BR43" s="634"/>
      <c r="BS43" s="634"/>
      <c r="BT43" s="634"/>
      <c r="BU43" s="634"/>
      <c r="BV43" s="163"/>
      <c r="BW43" s="633">
        <f t="shared" si="2"/>
        <v>15</v>
      </c>
      <c r="BX43" s="633"/>
      <c r="BY43" s="634" t="str">
        <f>IF('各会計、関係団体の財政状況及び健全化判断比率'!B77="","",'各会計、関係団体の財政状況及び健全化判断比率'!B77)</f>
        <v>〃（物品特別会計）</v>
      </c>
      <c r="BZ43" s="634"/>
      <c r="CA43" s="634"/>
      <c r="CB43" s="634"/>
      <c r="CC43" s="634"/>
      <c r="CD43" s="634"/>
      <c r="CE43" s="634"/>
      <c r="CF43" s="634"/>
      <c r="CG43" s="634"/>
      <c r="CH43" s="634"/>
      <c r="CI43" s="634"/>
      <c r="CJ43" s="634"/>
      <c r="CK43" s="634"/>
      <c r="CL43" s="634"/>
      <c r="CM43" s="634"/>
      <c r="CN43" s="163"/>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36" t="s">
        <v>194</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2">
      <c r="E47" s="636" t="s">
        <v>195</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2">
      <c r="E48" s="636" t="s">
        <v>196</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2">
      <c r="E49" s="637" t="s">
        <v>197</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2">
      <c r="E50" s="636" t="s">
        <v>198</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2">
      <c r="E51" s="636" t="s">
        <v>199</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2">
      <c r="E52" s="636" t="s">
        <v>200</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2">
      <c r="E53" s="636" t="s">
        <v>201</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2"/>
    <row r="55" spans="5:113" x14ac:dyDescent="0.2"/>
    <row r="56" spans="5:113" x14ac:dyDescent="0.2"/>
  </sheetData>
  <sheetProtection algorithmName="SHA-512" hashValue="5R1p8yDwqBO9ONHxyZa/pC041M+jfpXWgYph/XCt2Y+faJ2HNjugCVKXcpj2G6KiPUjMdM4IrhiJwXF249OVxQ==" saltValue="p4CrPBiaabQTCzGZ6Sl45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8" t="s">
        <v>202</v>
      </c>
      <c r="DI1" s="639"/>
      <c r="DJ1" s="639"/>
      <c r="DK1" s="639"/>
      <c r="DL1" s="639"/>
      <c r="DM1" s="639"/>
      <c r="DN1" s="640"/>
      <c r="DO1" s="196"/>
      <c r="DP1" s="638" t="s">
        <v>203</v>
      </c>
      <c r="DQ1" s="639"/>
      <c r="DR1" s="639"/>
      <c r="DS1" s="639"/>
      <c r="DT1" s="639"/>
      <c r="DU1" s="639"/>
      <c r="DV1" s="639"/>
      <c r="DW1" s="639"/>
      <c r="DX1" s="639"/>
      <c r="DY1" s="639"/>
      <c r="DZ1" s="639"/>
      <c r="EA1" s="639"/>
      <c r="EB1" s="639"/>
      <c r="EC1" s="640"/>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41" t="s">
        <v>205</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206</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207</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2">
      <c r="B4" s="641" t="s">
        <v>1</v>
      </c>
      <c r="C4" s="642"/>
      <c r="D4" s="642"/>
      <c r="E4" s="642"/>
      <c r="F4" s="642"/>
      <c r="G4" s="642"/>
      <c r="H4" s="642"/>
      <c r="I4" s="642"/>
      <c r="J4" s="642"/>
      <c r="K4" s="642"/>
      <c r="L4" s="642"/>
      <c r="M4" s="642"/>
      <c r="N4" s="642"/>
      <c r="O4" s="642"/>
      <c r="P4" s="642"/>
      <c r="Q4" s="643"/>
      <c r="R4" s="641" t="s">
        <v>208</v>
      </c>
      <c r="S4" s="642"/>
      <c r="T4" s="642"/>
      <c r="U4" s="642"/>
      <c r="V4" s="642"/>
      <c r="W4" s="642"/>
      <c r="X4" s="642"/>
      <c r="Y4" s="643"/>
      <c r="Z4" s="641" t="s">
        <v>209</v>
      </c>
      <c r="AA4" s="642"/>
      <c r="AB4" s="642"/>
      <c r="AC4" s="643"/>
      <c r="AD4" s="641" t="s">
        <v>210</v>
      </c>
      <c r="AE4" s="642"/>
      <c r="AF4" s="642"/>
      <c r="AG4" s="642"/>
      <c r="AH4" s="642"/>
      <c r="AI4" s="642"/>
      <c r="AJ4" s="642"/>
      <c r="AK4" s="643"/>
      <c r="AL4" s="641" t="s">
        <v>209</v>
      </c>
      <c r="AM4" s="642"/>
      <c r="AN4" s="642"/>
      <c r="AO4" s="643"/>
      <c r="AP4" s="644" t="s">
        <v>211</v>
      </c>
      <c r="AQ4" s="644"/>
      <c r="AR4" s="644"/>
      <c r="AS4" s="644"/>
      <c r="AT4" s="644"/>
      <c r="AU4" s="644"/>
      <c r="AV4" s="644"/>
      <c r="AW4" s="644"/>
      <c r="AX4" s="644"/>
      <c r="AY4" s="644"/>
      <c r="AZ4" s="644"/>
      <c r="BA4" s="644"/>
      <c r="BB4" s="644"/>
      <c r="BC4" s="644"/>
      <c r="BD4" s="644"/>
      <c r="BE4" s="644"/>
      <c r="BF4" s="644"/>
      <c r="BG4" s="644" t="s">
        <v>212</v>
      </c>
      <c r="BH4" s="644"/>
      <c r="BI4" s="644"/>
      <c r="BJ4" s="644"/>
      <c r="BK4" s="644"/>
      <c r="BL4" s="644"/>
      <c r="BM4" s="644"/>
      <c r="BN4" s="644"/>
      <c r="BO4" s="644" t="s">
        <v>209</v>
      </c>
      <c r="BP4" s="644"/>
      <c r="BQ4" s="644"/>
      <c r="BR4" s="644"/>
      <c r="BS4" s="644" t="s">
        <v>213</v>
      </c>
      <c r="BT4" s="644"/>
      <c r="BU4" s="644"/>
      <c r="BV4" s="644"/>
      <c r="BW4" s="644"/>
      <c r="BX4" s="644"/>
      <c r="BY4" s="644"/>
      <c r="BZ4" s="644"/>
      <c r="CA4" s="644"/>
      <c r="CB4" s="644"/>
      <c r="CD4" s="641" t="s">
        <v>214</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2">
      <c r="B5" s="645" t="s">
        <v>215</v>
      </c>
      <c r="C5" s="646"/>
      <c r="D5" s="646"/>
      <c r="E5" s="646"/>
      <c r="F5" s="646"/>
      <c r="G5" s="646"/>
      <c r="H5" s="646"/>
      <c r="I5" s="646"/>
      <c r="J5" s="646"/>
      <c r="K5" s="646"/>
      <c r="L5" s="646"/>
      <c r="M5" s="646"/>
      <c r="N5" s="646"/>
      <c r="O5" s="646"/>
      <c r="P5" s="646"/>
      <c r="Q5" s="647"/>
      <c r="R5" s="648">
        <v>789111</v>
      </c>
      <c r="S5" s="649"/>
      <c r="T5" s="649"/>
      <c r="U5" s="649"/>
      <c r="V5" s="649"/>
      <c r="W5" s="649"/>
      <c r="X5" s="649"/>
      <c r="Y5" s="650"/>
      <c r="Z5" s="651">
        <v>13.1</v>
      </c>
      <c r="AA5" s="651"/>
      <c r="AB5" s="651"/>
      <c r="AC5" s="651"/>
      <c r="AD5" s="652">
        <v>789111</v>
      </c>
      <c r="AE5" s="652"/>
      <c r="AF5" s="652"/>
      <c r="AG5" s="652"/>
      <c r="AH5" s="652"/>
      <c r="AI5" s="652"/>
      <c r="AJ5" s="652"/>
      <c r="AK5" s="652"/>
      <c r="AL5" s="653">
        <v>21.8</v>
      </c>
      <c r="AM5" s="654"/>
      <c r="AN5" s="654"/>
      <c r="AO5" s="655"/>
      <c r="AP5" s="645" t="s">
        <v>216</v>
      </c>
      <c r="AQ5" s="646"/>
      <c r="AR5" s="646"/>
      <c r="AS5" s="646"/>
      <c r="AT5" s="646"/>
      <c r="AU5" s="646"/>
      <c r="AV5" s="646"/>
      <c r="AW5" s="646"/>
      <c r="AX5" s="646"/>
      <c r="AY5" s="646"/>
      <c r="AZ5" s="646"/>
      <c r="BA5" s="646"/>
      <c r="BB5" s="646"/>
      <c r="BC5" s="646"/>
      <c r="BD5" s="646"/>
      <c r="BE5" s="646"/>
      <c r="BF5" s="647"/>
      <c r="BG5" s="659">
        <v>789111</v>
      </c>
      <c r="BH5" s="660"/>
      <c r="BI5" s="660"/>
      <c r="BJ5" s="660"/>
      <c r="BK5" s="660"/>
      <c r="BL5" s="660"/>
      <c r="BM5" s="660"/>
      <c r="BN5" s="661"/>
      <c r="BO5" s="662">
        <v>100</v>
      </c>
      <c r="BP5" s="662"/>
      <c r="BQ5" s="662"/>
      <c r="BR5" s="662"/>
      <c r="BS5" s="663" t="s">
        <v>122</v>
      </c>
      <c r="BT5" s="663"/>
      <c r="BU5" s="663"/>
      <c r="BV5" s="663"/>
      <c r="BW5" s="663"/>
      <c r="BX5" s="663"/>
      <c r="BY5" s="663"/>
      <c r="BZ5" s="663"/>
      <c r="CA5" s="663"/>
      <c r="CB5" s="667"/>
      <c r="CD5" s="641" t="s">
        <v>211</v>
      </c>
      <c r="CE5" s="642"/>
      <c r="CF5" s="642"/>
      <c r="CG5" s="642"/>
      <c r="CH5" s="642"/>
      <c r="CI5" s="642"/>
      <c r="CJ5" s="642"/>
      <c r="CK5" s="642"/>
      <c r="CL5" s="642"/>
      <c r="CM5" s="642"/>
      <c r="CN5" s="642"/>
      <c r="CO5" s="642"/>
      <c r="CP5" s="642"/>
      <c r="CQ5" s="643"/>
      <c r="CR5" s="641" t="s">
        <v>217</v>
      </c>
      <c r="CS5" s="642"/>
      <c r="CT5" s="642"/>
      <c r="CU5" s="642"/>
      <c r="CV5" s="642"/>
      <c r="CW5" s="642"/>
      <c r="CX5" s="642"/>
      <c r="CY5" s="643"/>
      <c r="CZ5" s="641" t="s">
        <v>209</v>
      </c>
      <c r="DA5" s="642"/>
      <c r="DB5" s="642"/>
      <c r="DC5" s="643"/>
      <c r="DD5" s="641" t="s">
        <v>218</v>
      </c>
      <c r="DE5" s="642"/>
      <c r="DF5" s="642"/>
      <c r="DG5" s="642"/>
      <c r="DH5" s="642"/>
      <c r="DI5" s="642"/>
      <c r="DJ5" s="642"/>
      <c r="DK5" s="642"/>
      <c r="DL5" s="642"/>
      <c r="DM5" s="642"/>
      <c r="DN5" s="642"/>
      <c r="DO5" s="642"/>
      <c r="DP5" s="643"/>
      <c r="DQ5" s="641" t="s">
        <v>219</v>
      </c>
      <c r="DR5" s="642"/>
      <c r="DS5" s="642"/>
      <c r="DT5" s="642"/>
      <c r="DU5" s="642"/>
      <c r="DV5" s="642"/>
      <c r="DW5" s="642"/>
      <c r="DX5" s="642"/>
      <c r="DY5" s="642"/>
      <c r="DZ5" s="642"/>
      <c r="EA5" s="642"/>
      <c r="EB5" s="642"/>
      <c r="EC5" s="643"/>
    </row>
    <row r="6" spans="2:143" ht="11.25" customHeight="1" x14ac:dyDescent="0.2">
      <c r="B6" s="656" t="s">
        <v>220</v>
      </c>
      <c r="C6" s="657"/>
      <c r="D6" s="657"/>
      <c r="E6" s="657"/>
      <c r="F6" s="657"/>
      <c r="G6" s="657"/>
      <c r="H6" s="657"/>
      <c r="I6" s="657"/>
      <c r="J6" s="657"/>
      <c r="K6" s="657"/>
      <c r="L6" s="657"/>
      <c r="M6" s="657"/>
      <c r="N6" s="657"/>
      <c r="O6" s="657"/>
      <c r="P6" s="657"/>
      <c r="Q6" s="658"/>
      <c r="R6" s="659">
        <v>65753</v>
      </c>
      <c r="S6" s="660"/>
      <c r="T6" s="660"/>
      <c r="U6" s="660"/>
      <c r="V6" s="660"/>
      <c r="W6" s="660"/>
      <c r="X6" s="660"/>
      <c r="Y6" s="661"/>
      <c r="Z6" s="662">
        <v>1.1000000000000001</v>
      </c>
      <c r="AA6" s="662"/>
      <c r="AB6" s="662"/>
      <c r="AC6" s="662"/>
      <c r="AD6" s="663">
        <v>65753</v>
      </c>
      <c r="AE6" s="663"/>
      <c r="AF6" s="663"/>
      <c r="AG6" s="663"/>
      <c r="AH6" s="663"/>
      <c r="AI6" s="663"/>
      <c r="AJ6" s="663"/>
      <c r="AK6" s="663"/>
      <c r="AL6" s="664">
        <v>1.8</v>
      </c>
      <c r="AM6" s="665"/>
      <c r="AN6" s="665"/>
      <c r="AO6" s="666"/>
      <c r="AP6" s="656" t="s">
        <v>221</v>
      </c>
      <c r="AQ6" s="657"/>
      <c r="AR6" s="657"/>
      <c r="AS6" s="657"/>
      <c r="AT6" s="657"/>
      <c r="AU6" s="657"/>
      <c r="AV6" s="657"/>
      <c r="AW6" s="657"/>
      <c r="AX6" s="657"/>
      <c r="AY6" s="657"/>
      <c r="AZ6" s="657"/>
      <c r="BA6" s="657"/>
      <c r="BB6" s="657"/>
      <c r="BC6" s="657"/>
      <c r="BD6" s="657"/>
      <c r="BE6" s="657"/>
      <c r="BF6" s="658"/>
      <c r="BG6" s="659">
        <v>789111</v>
      </c>
      <c r="BH6" s="660"/>
      <c r="BI6" s="660"/>
      <c r="BJ6" s="660"/>
      <c r="BK6" s="660"/>
      <c r="BL6" s="660"/>
      <c r="BM6" s="660"/>
      <c r="BN6" s="661"/>
      <c r="BO6" s="662">
        <v>100</v>
      </c>
      <c r="BP6" s="662"/>
      <c r="BQ6" s="662"/>
      <c r="BR6" s="662"/>
      <c r="BS6" s="663" t="s">
        <v>122</v>
      </c>
      <c r="BT6" s="663"/>
      <c r="BU6" s="663"/>
      <c r="BV6" s="663"/>
      <c r="BW6" s="663"/>
      <c r="BX6" s="663"/>
      <c r="BY6" s="663"/>
      <c r="BZ6" s="663"/>
      <c r="CA6" s="663"/>
      <c r="CB6" s="667"/>
      <c r="CD6" s="645" t="s">
        <v>222</v>
      </c>
      <c r="CE6" s="646"/>
      <c r="CF6" s="646"/>
      <c r="CG6" s="646"/>
      <c r="CH6" s="646"/>
      <c r="CI6" s="646"/>
      <c r="CJ6" s="646"/>
      <c r="CK6" s="646"/>
      <c r="CL6" s="646"/>
      <c r="CM6" s="646"/>
      <c r="CN6" s="646"/>
      <c r="CO6" s="646"/>
      <c r="CP6" s="646"/>
      <c r="CQ6" s="647"/>
      <c r="CR6" s="659">
        <v>59017</v>
      </c>
      <c r="CS6" s="660"/>
      <c r="CT6" s="660"/>
      <c r="CU6" s="660"/>
      <c r="CV6" s="660"/>
      <c r="CW6" s="660"/>
      <c r="CX6" s="660"/>
      <c r="CY6" s="661"/>
      <c r="CZ6" s="653">
        <v>1</v>
      </c>
      <c r="DA6" s="654"/>
      <c r="DB6" s="654"/>
      <c r="DC6" s="670"/>
      <c r="DD6" s="668" t="s">
        <v>122</v>
      </c>
      <c r="DE6" s="660"/>
      <c r="DF6" s="660"/>
      <c r="DG6" s="660"/>
      <c r="DH6" s="660"/>
      <c r="DI6" s="660"/>
      <c r="DJ6" s="660"/>
      <c r="DK6" s="660"/>
      <c r="DL6" s="660"/>
      <c r="DM6" s="660"/>
      <c r="DN6" s="660"/>
      <c r="DO6" s="660"/>
      <c r="DP6" s="661"/>
      <c r="DQ6" s="668">
        <v>59017</v>
      </c>
      <c r="DR6" s="660"/>
      <c r="DS6" s="660"/>
      <c r="DT6" s="660"/>
      <c r="DU6" s="660"/>
      <c r="DV6" s="660"/>
      <c r="DW6" s="660"/>
      <c r="DX6" s="660"/>
      <c r="DY6" s="660"/>
      <c r="DZ6" s="660"/>
      <c r="EA6" s="660"/>
      <c r="EB6" s="660"/>
      <c r="EC6" s="669"/>
    </row>
    <row r="7" spans="2:143" ht="11.25" customHeight="1" x14ac:dyDescent="0.2">
      <c r="B7" s="656" t="s">
        <v>223</v>
      </c>
      <c r="C7" s="657"/>
      <c r="D7" s="657"/>
      <c r="E7" s="657"/>
      <c r="F7" s="657"/>
      <c r="G7" s="657"/>
      <c r="H7" s="657"/>
      <c r="I7" s="657"/>
      <c r="J7" s="657"/>
      <c r="K7" s="657"/>
      <c r="L7" s="657"/>
      <c r="M7" s="657"/>
      <c r="N7" s="657"/>
      <c r="O7" s="657"/>
      <c r="P7" s="657"/>
      <c r="Q7" s="658"/>
      <c r="R7" s="659">
        <v>399</v>
      </c>
      <c r="S7" s="660"/>
      <c r="T7" s="660"/>
      <c r="U7" s="660"/>
      <c r="V7" s="660"/>
      <c r="W7" s="660"/>
      <c r="X7" s="660"/>
      <c r="Y7" s="661"/>
      <c r="Z7" s="662">
        <v>0</v>
      </c>
      <c r="AA7" s="662"/>
      <c r="AB7" s="662"/>
      <c r="AC7" s="662"/>
      <c r="AD7" s="663">
        <v>399</v>
      </c>
      <c r="AE7" s="663"/>
      <c r="AF7" s="663"/>
      <c r="AG7" s="663"/>
      <c r="AH7" s="663"/>
      <c r="AI7" s="663"/>
      <c r="AJ7" s="663"/>
      <c r="AK7" s="663"/>
      <c r="AL7" s="664">
        <v>0</v>
      </c>
      <c r="AM7" s="665"/>
      <c r="AN7" s="665"/>
      <c r="AO7" s="666"/>
      <c r="AP7" s="656" t="s">
        <v>224</v>
      </c>
      <c r="AQ7" s="657"/>
      <c r="AR7" s="657"/>
      <c r="AS7" s="657"/>
      <c r="AT7" s="657"/>
      <c r="AU7" s="657"/>
      <c r="AV7" s="657"/>
      <c r="AW7" s="657"/>
      <c r="AX7" s="657"/>
      <c r="AY7" s="657"/>
      <c r="AZ7" s="657"/>
      <c r="BA7" s="657"/>
      <c r="BB7" s="657"/>
      <c r="BC7" s="657"/>
      <c r="BD7" s="657"/>
      <c r="BE7" s="657"/>
      <c r="BF7" s="658"/>
      <c r="BG7" s="659">
        <v>344952</v>
      </c>
      <c r="BH7" s="660"/>
      <c r="BI7" s="660"/>
      <c r="BJ7" s="660"/>
      <c r="BK7" s="660"/>
      <c r="BL7" s="660"/>
      <c r="BM7" s="660"/>
      <c r="BN7" s="661"/>
      <c r="BO7" s="662">
        <v>43.7</v>
      </c>
      <c r="BP7" s="662"/>
      <c r="BQ7" s="662"/>
      <c r="BR7" s="662"/>
      <c r="BS7" s="663" t="s">
        <v>122</v>
      </c>
      <c r="BT7" s="663"/>
      <c r="BU7" s="663"/>
      <c r="BV7" s="663"/>
      <c r="BW7" s="663"/>
      <c r="BX7" s="663"/>
      <c r="BY7" s="663"/>
      <c r="BZ7" s="663"/>
      <c r="CA7" s="663"/>
      <c r="CB7" s="667"/>
      <c r="CD7" s="656" t="s">
        <v>225</v>
      </c>
      <c r="CE7" s="657"/>
      <c r="CF7" s="657"/>
      <c r="CG7" s="657"/>
      <c r="CH7" s="657"/>
      <c r="CI7" s="657"/>
      <c r="CJ7" s="657"/>
      <c r="CK7" s="657"/>
      <c r="CL7" s="657"/>
      <c r="CM7" s="657"/>
      <c r="CN7" s="657"/>
      <c r="CO7" s="657"/>
      <c r="CP7" s="657"/>
      <c r="CQ7" s="658"/>
      <c r="CR7" s="659">
        <v>923716</v>
      </c>
      <c r="CS7" s="660"/>
      <c r="CT7" s="660"/>
      <c r="CU7" s="660"/>
      <c r="CV7" s="660"/>
      <c r="CW7" s="660"/>
      <c r="CX7" s="660"/>
      <c r="CY7" s="661"/>
      <c r="CZ7" s="662">
        <v>16.2</v>
      </c>
      <c r="DA7" s="662"/>
      <c r="DB7" s="662"/>
      <c r="DC7" s="662"/>
      <c r="DD7" s="668">
        <v>8679</v>
      </c>
      <c r="DE7" s="660"/>
      <c r="DF7" s="660"/>
      <c r="DG7" s="660"/>
      <c r="DH7" s="660"/>
      <c r="DI7" s="660"/>
      <c r="DJ7" s="660"/>
      <c r="DK7" s="660"/>
      <c r="DL7" s="660"/>
      <c r="DM7" s="660"/>
      <c r="DN7" s="660"/>
      <c r="DO7" s="660"/>
      <c r="DP7" s="661"/>
      <c r="DQ7" s="668">
        <v>814213</v>
      </c>
      <c r="DR7" s="660"/>
      <c r="DS7" s="660"/>
      <c r="DT7" s="660"/>
      <c r="DU7" s="660"/>
      <c r="DV7" s="660"/>
      <c r="DW7" s="660"/>
      <c r="DX7" s="660"/>
      <c r="DY7" s="660"/>
      <c r="DZ7" s="660"/>
      <c r="EA7" s="660"/>
      <c r="EB7" s="660"/>
      <c r="EC7" s="669"/>
    </row>
    <row r="8" spans="2:143" ht="11.25" customHeight="1" x14ac:dyDescent="0.2">
      <c r="B8" s="656" t="s">
        <v>226</v>
      </c>
      <c r="C8" s="657"/>
      <c r="D8" s="657"/>
      <c r="E8" s="657"/>
      <c r="F8" s="657"/>
      <c r="G8" s="657"/>
      <c r="H8" s="657"/>
      <c r="I8" s="657"/>
      <c r="J8" s="657"/>
      <c r="K8" s="657"/>
      <c r="L8" s="657"/>
      <c r="M8" s="657"/>
      <c r="N8" s="657"/>
      <c r="O8" s="657"/>
      <c r="P8" s="657"/>
      <c r="Q8" s="658"/>
      <c r="R8" s="659">
        <v>9370</v>
      </c>
      <c r="S8" s="660"/>
      <c r="T8" s="660"/>
      <c r="U8" s="660"/>
      <c r="V8" s="660"/>
      <c r="W8" s="660"/>
      <c r="X8" s="660"/>
      <c r="Y8" s="661"/>
      <c r="Z8" s="662">
        <v>0.2</v>
      </c>
      <c r="AA8" s="662"/>
      <c r="AB8" s="662"/>
      <c r="AC8" s="662"/>
      <c r="AD8" s="663">
        <v>9370</v>
      </c>
      <c r="AE8" s="663"/>
      <c r="AF8" s="663"/>
      <c r="AG8" s="663"/>
      <c r="AH8" s="663"/>
      <c r="AI8" s="663"/>
      <c r="AJ8" s="663"/>
      <c r="AK8" s="663"/>
      <c r="AL8" s="664">
        <v>0.3</v>
      </c>
      <c r="AM8" s="665"/>
      <c r="AN8" s="665"/>
      <c r="AO8" s="666"/>
      <c r="AP8" s="656" t="s">
        <v>227</v>
      </c>
      <c r="AQ8" s="657"/>
      <c r="AR8" s="657"/>
      <c r="AS8" s="657"/>
      <c r="AT8" s="657"/>
      <c r="AU8" s="657"/>
      <c r="AV8" s="657"/>
      <c r="AW8" s="657"/>
      <c r="AX8" s="657"/>
      <c r="AY8" s="657"/>
      <c r="AZ8" s="657"/>
      <c r="BA8" s="657"/>
      <c r="BB8" s="657"/>
      <c r="BC8" s="657"/>
      <c r="BD8" s="657"/>
      <c r="BE8" s="657"/>
      <c r="BF8" s="658"/>
      <c r="BG8" s="659">
        <v>11506</v>
      </c>
      <c r="BH8" s="660"/>
      <c r="BI8" s="660"/>
      <c r="BJ8" s="660"/>
      <c r="BK8" s="660"/>
      <c r="BL8" s="660"/>
      <c r="BM8" s="660"/>
      <c r="BN8" s="661"/>
      <c r="BO8" s="662">
        <v>1.5</v>
      </c>
      <c r="BP8" s="662"/>
      <c r="BQ8" s="662"/>
      <c r="BR8" s="662"/>
      <c r="BS8" s="663" t="s">
        <v>122</v>
      </c>
      <c r="BT8" s="663"/>
      <c r="BU8" s="663"/>
      <c r="BV8" s="663"/>
      <c r="BW8" s="663"/>
      <c r="BX8" s="663"/>
      <c r="BY8" s="663"/>
      <c r="BZ8" s="663"/>
      <c r="CA8" s="663"/>
      <c r="CB8" s="667"/>
      <c r="CD8" s="656" t="s">
        <v>228</v>
      </c>
      <c r="CE8" s="657"/>
      <c r="CF8" s="657"/>
      <c r="CG8" s="657"/>
      <c r="CH8" s="657"/>
      <c r="CI8" s="657"/>
      <c r="CJ8" s="657"/>
      <c r="CK8" s="657"/>
      <c r="CL8" s="657"/>
      <c r="CM8" s="657"/>
      <c r="CN8" s="657"/>
      <c r="CO8" s="657"/>
      <c r="CP8" s="657"/>
      <c r="CQ8" s="658"/>
      <c r="CR8" s="659">
        <v>1717339</v>
      </c>
      <c r="CS8" s="660"/>
      <c r="CT8" s="660"/>
      <c r="CU8" s="660"/>
      <c r="CV8" s="660"/>
      <c r="CW8" s="660"/>
      <c r="CX8" s="660"/>
      <c r="CY8" s="661"/>
      <c r="CZ8" s="662">
        <v>30.1</v>
      </c>
      <c r="DA8" s="662"/>
      <c r="DB8" s="662"/>
      <c r="DC8" s="662"/>
      <c r="DD8" s="668">
        <v>23460</v>
      </c>
      <c r="DE8" s="660"/>
      <c r="DF8" s="660"/>
      <c r="DG8" s="660"/>
      <c r="DH8" s="660"/>
      <c r="DI8" s="660"/>
      <c r="DJ8" s="660"/>
      <c r="DK8" s="660"/>
      <c r="DL8" s="660"/>
      <c r="DM8" s="660"/>
      <c r="DN8" s="660"/>
      <c r="DO8" s="660"/>
      <c r="DP8" s="661"/>
      <c r="DQ8" s="668">
        <v>1043125</v>
      </c>
      <c r="DR8" s="660"/>
      <c r="DS8" s="660"/>
      <c r="DT8" s="660"/>
      <c r="DU8" s="660"/>
      <c r="DV8" s="660"/>
      <c r="DW8" s="660"/>
      <c r="DX8" s="660"/>
      <c r="DY8" s="660"/>
      <c r="DZ8" s="660"/>
      <c r="EA8" s="660"/>
      <c r="EB8" s="660"/>
      <c r="EC8" s="669"/>
    </row>
    <row r="9" spans="2:143" ht="11.25" customHeight="1" x14ac:dyDescent="0.2">
      <c r="B9" s="656" t="s">
        <v>229</v>
      </c>
      <c r="C9" s="657"/>
      <c r="D9" s="657"/>
      <c r="E9" s="657"/>
      <c r="F9" s="657"/>
      <c r="G9" s="657"/>
      <c r="H9" s="657"/>
      <c r="I9" s="657"/>
      <c r="J9" s="657"/>
      <c r="K9" s="657"/>
      <c r="L9" s="657"/>
      <c r="M9" s="657"/>
      <c r="N9" s="657"/>
      <c r="O9" s="657"/>
      <c r="P9" s="657"/>
      <c r="Q9" s="658"/>
      <c r="R9" s="659">
        <v>13009</v>
      </c>
      <c r="S9" s="660"/>
      <c r="T9" s="660"/>
      <c r="U9" s="660"/>
      <c r="V9" s="660"/>
      <c r="W9" s="660"/>
      <c r="X9" s="660"/>
      <c r="Y9" s="661"/>
      <c r="Z9" s="662">
        <v>0.2</v>
      </c>
      <c r="AA9" s="662"/>
      <c r="AB9" s="662"/>
      <c r="AC9" s="662"/>
      <c r="AD9" s="663">
        <v>13009</v>
      </c>
      <c r="AE9" s="663"/>
      <c r="AF9" s="663"/>
      <c r="AG9" s="663"/>
      <c r="AH9" s="663"/>
      <c r="AI9" s="663"/>
      <c r="AJ9" s="663"/>
      <c r="AK9" s="663"/>
      <c r="AL9" s="664">
        <v>0.4</v>
      </c>
      <c r="AM9" s="665"/>
      <c r="AN9" s="665"/>
      <c r="AO9" s="666"/>
      <c r="AP9" s="656" t="s">
        <v>230</v>
      </c>
      <c r="AQ9" s="657"/>
      <c r="AR9" s="657"/>
      <c r="AS9" s="657"/>
      <c r="AT9" s="657"/>
      <c r="AU9" s="657"/>
      <c r="AV9" s="657"/>
      <c r="AW9" s="657"/>
      <c r="AX9" s="657"/>
      <c r="AY9" s="657"/>
      <c r="AZ9" s="657"/>
      <c r="BA9" s="657"/>
      <c r="BB9" s="657"/>
      <c r="BC9" s="657"/>
      <c r="BD9" s="657"/>
      <c r="BE9" s="657"/>
      <c r="BF9" s="658"/>
      <c r="BG9" s="659">
        <v>293371</v>
      </c>
      <c r="BH9" s="660"/>
      <c r="BI9" s="660"/>
      <c r="BJ9" s="660"/>
      <c r="BK9" s="660"/>
      <c r="BL9" s="660"/>
      <c r="BM9" s="660"/>
      <c r="BN9" s="661"/>
      <c r="BO9" s="662">
        <v>37.200000000000003</v>
      </c>
      <c r="BP9" s="662"/>
      <c r="BQ9" s="662"/>
      <c r="BR9" s="662"/>
      <c r="BS9" s="663" t="s">
        <v>122</v>
      </c>
      <c r="BT9" s="663"/>
      <c r="BU9" s="663"/>
      <c r="BV9" s="663"/>
      <c r="BW9" s="663"/>
      <c r="BX9" s="663"/>
      <c r="BY9" s="663"/>
      <c r="BZ9" s="663"/>
      <c r="CA9" s="663"/>
      <c r="CB9" s="667"/>
      <c r="CD9" s="656" t="s">
        <v>231</v>
      </c>
      <c r="CE9" s="657"/>
      <c r="CF9" s="657"/>
      <c r="CG9" s="657"/>
      <c r="CH9" s="657"/>
      <c r="CI9" s="657"/>
      <c r="CJ9" s="657"/>
      <c r="CK9" s="657"/>
      <c r="CL9" s="657"/>
      <c r="CM9" s="657"/>
      <c r="CN9" s="657"/>
      <c r="CO9" s="657"/>
      <c r="CP9" s="657"/>
      <c r="CQ9" s="658"/>
      <c r="CR9" s="659">
        <v>565049</v>
      </c>
      <c r="CS9" s="660"/>
      <c r="CT9" s="660"/>
      <c r="CU9" s="660"/>
      <c r="CV9" s="660"/>
      <c r="CW9" s="660"/>
      <c r="CX9" s="660"/>
      <c r="CY9" s="661"/>
      <c r="CZ9" s="662">
        <v>9.9</v>
      </c>
      <c r="DA9" s="662"/>
      <c r="DB9" s="662"/>
      <c r="DC9" s="662"/>
      <c r="DD9" s="668" t="s">
        <v>122</v>
      </c>
      <c r="DE9" s="660"/>
      <c r="DF9" s="660"/>
      <c r="DG9" s="660"/>
      <c r="DH9" s="660"/>
      <c r="DI9" s="660"/>
      <c r="DJ9" s="660"/>
      <c r="DK9" s="660"/>
      <c r="DL9" s="660"/>
      <c r="DM9" s="660"/>
      <c r="DN9" s="660"/>
      <c r="DO9" s="660"/>
      <c r="DP9" s="661"/>
      <c r="DQ9" s="668">
        <v>529669</v>
      </c>
      <c r="DR9" s="660"/>
      <c r="DS9" s="660"/>
      <c r="DT9" s="660"/>
      <c r="DU9" s="660"/>
      <c r="DV9" s="660"/>
      <c r="DW9" s="660"/>
      <c r="DX9" s="660"/>
      <c r="DY9" s="660"/>
      <c r="DZ9" s="660"/>
      <c r="EA9" s="660"/>
      <c r="EB9" s="660"/>
      <c r="EC9" s="669"/>
    </row>
    <row r="10" spans="2:143" ht="11.25" customHeight="1" x14ac:dyDescent="0.2">
      <c r="B10" s="656" t="s">
        <v>232</v>
      </c>
      <c r="C10" s="657"/>
      <c r="D10" s="657"/>
      <c r="E10" s="657"/>
      <c r="F10" s="657"/>
      <c r="G10" s="657"/>
      <c r="H10" s="657"/>
      <c r="I10" s="657"/>
      <c r="J10" s="657"/>
      <c r="K10" s="657"/>
      <c r="L10" s="657"/>
      <c r="M10" s="657"/>
      <c r="N10" s="657"/>
      <c r="O10" s="657"/>
      <c r="P10" s="657"/>
      <c r="Q10" s="658"/>
      <c r="R10" s="659" t="s">
        <v>122</v>
      </c>
      <c r="S10" s="660"/>
      <c r="T10" s="660"/>
      <c r="U10" s="660"/>
      <c r="V10" s="660"/>
      <c r="W10" s="660"/>
      <c r="X10" s="660"/>
      <c r="Y10" s="661"/>
      <c r="Z10" s="662" t="s">
        <v>122</v>
      </c>
      <c r="AA10" s="662"/>
      <c r="AB10" s="662"/>
      <c r="AC10" s="662"/>
      <c r="AD10" s="663" t="s">
        <v>122</v>
      </c>
      <c r="AE10" s="663"/>
      <c r="AF10" s="663"/>
      <c r="AG10" s="663"/>
      <c r="AH10" s="663"/>
      <c r="AI10" s="663"/>
      <c r="AJ10" s="663"/>
      <c r="AK10" s="663"/>
      <c r="AL10" s="664" t="s">
        <v>122</v>
      </c>
      <c r="AM10" s="665"/>
      <c r="AN10" s="665"/>
      <c r="AO10" s="666"/>
      <c r="AP10" s="656" t="s">
        <v>233</v>
      </c>
      <c r="AQ10" s="657"/>
      <c r="AR10" s="657"/>
      <c r="AS10" s="657"/>
      <c r="AT10" s="657"/>
      <c r="AU10" s="657"/>
      <c r="AV10" s="657"/>
      <c r="AW10" s="657"/>
      <c r="AX10" s="657"/>
      <c r="AY10" s="657"/>
      <c r="AZ10" s="657"/>
      <c r="BA10" s="657"/>
      <c r="BB10" s="657"/>
      <c r="BC10" s="657"/>
      <c r="BD10" s="657"/>
      <c r="BE10" s="657"/>
      <c r="BF10" s="658"/>
      <c r="BG10" s="659">
        <v>20181</v>
      </c>
      <c r="BH10" s="660"/>
      <c r="BI10" s="660"/>
      <c r="BJ10" s="660"/>
      <c r="BK10" s="660"/>
      <c r="BL10" s="660"/>
      <c r="BM10" s="660"/>
      <c r="BN10" s="661"/>
      <c r="BO10" s="662">
        <v>2.6</v>
      </c>
      <c r="BP10" s="662"/>
      <c r="BQ10" s="662"/>
      <c r="BR10" s="662"/>
      <c r="BS10" s="663" t="s">
        <v>122</v>
      </c>
      <c r="BT10" s="663"/>
      <c r="BU10" s="663"/>
      <c r="BV10" s="663"/>
      <c r="BW10" s="663"/>
      <c r="BX10" s="663"/>
      <c r="BY10" s="663"/>
      <c r="BZ10" s="663"/>
      <c r="CA10" s="663"/>
      <c r="CB10" s="667"/>
      <c r="CD10" s="656" t="s">
        <v>234</v>
      </c>
      <c r="CE10" s="657"/>
      <c r="CF10" s="657"/>
      <c r="CG10" s="657"/>
      <c r="CH10" s="657"/>
      <c r="CI10" s="657"/>
      <c r="CJ10" s="657"/>
      <c r="CK10" s="657"/>
      <c r="CL10" s="657"/>
      <c r="CM10" s="657"/>
      <c r="CN10" s="657"/>
      <c r="CO10" s="657"/>
      <c r="CP10" s="657"/>
      <c r="CQ10" s="658"/>
      <c r="CR10" s="659" t="s">
        <v>122</v>
      </c>
      <c r="CS10" s="660"/>
      <c r="CT10" s="660"/>
      <c r="CU10" s="660"/>
      <c r="CV10" s="660"/>
      <c r="CW10" s="660"/>
      <c r="CX10" s="660"/>
      <c r="CY10" s="661"/>
      <c r="CZ10" s="662" t="s">
        <v>122</v>
      </c>
      <c r="DA10" s="662"/>
      <c r="DB10" s="662"/>
      <c r="DC10" s="662"/>
      <c r="DD10" s="668" t="s">
        <v>122</v>
      </c>
      <c r="DE10" s="660"/>
      <c r="DF10" s="660"/>
      <c r="DG10" s="660"/>
      <c r="DH10" s="660"/>
      <c r="DI10" s="660"/>
      <c r="DJ10" s="660"/>
      <c r="DK10" s="660"/>
      <c r="DL10" s="660"/>
      <c r="DM10" s="660"/>
      <c r="DN10" s="660"/>
      <c r="DO10" s="660"/>
      <c r="DP10" s="661"/>
      <c r="DQ10" s="668" t="s">
        <v>122</v>
      </c>
      <c r="DR10" s="660"/>
      <c r="DS10" s="660"/>
      <c r="DT10" s="660"/>
      <c r="DU10" s="660"/>
      <c r="DV10" s="660"/>
      <c r="DW10" s="660"/>
      <c r="DX10" s="660"/>
      <c r="DY10" s="660"/>
      <c r="DZ10" s="660"/>
      <c r="EA10" s="660"/>
      <c r="EB10" s="660"/>
      <c r="EC10" s="669"/>
    </row>
    <row r="11" spans="2:143" ht="11.25" customHeight="1" x14ac:dyDescent="0.2">
      <c r="B11" s="656" t="s">
        <v>235</v>
      </c>
      <c r="C11" s="657"/>
      <c r="D11" s="657"/>
      <c r="E11" s="657"/>
      <c r="F11" s="657"/>
      <c r="G11" s="657"/>
      <c r="H11" s="657"/>
      <c r="I11" s="657"/>
      <c r="J11" s="657"/>
      <c r="K11" s="657"/>
      <c r="L11" s="657"/>
      <c r="M11" s="657"/>
      <c r="N11" s="657"/>
      <c r="O11" s="657"/>
      <c r="P11" s="657"/>
      <c r="Q11" s="658"/>
      <c r="R11" s="659">
        <v>202419</v>
      </c>
      <c r="S11" s="660"/>
      <c r="T11" s="660"/>
      <c r="U11" s="660"/>
      <c r="V11" s="660"/>
      <c r="W11" s="660"/>
      <c r="X11" s="660"/>
      <c r="Y11" s="661"/>
      <c r="Z11" s="664">
        <v>3.4</v>
      </c>
      <c r="AA11" s="665"/>
      <c r="AB11" s="665"/>
      <c r="AC11" s="671"/>
      <c r="AD11" s="668">
        <v>202419</v>
      </c>
      <c r="AE11" s="660"/>
      <c r="AF11" s="660"/>
      <c r="AG11" s="660"/>
      <c r="AH11" s="660"/>
      <c r="AI11" s="660"/>
      <c r="AJ11" s="660"/>
      <c r="AK11" s="661"/>
      <c r="AL11" s="664">
        <v>5.6</v>
      </c>
      <c r="AM11" s="665"/>
      <c r="AN11" s="665"/>
      <c r="AO11" s="666"/>
      <c r="AP11" s="656" t="s">
        <v>236</v>
      </c>
      <c r="AQ11" s="657"/>
      <c r="AR11" s="657"/>
      <c r="AS11" s="657"/>
      <c r="AT11" s="657"/>
      <c r="AU11" s="657"/>
      <c r="AV11" s="657"/>
      <c r="AW11" s="657"/>
      <c r="AX11" s="657"/>
      <c r="AY11" s="657"/>
      <c r="AZ11" s="657"/>
      <c r="BA11" s="657"/>
      <c r="BB11" s="657"/>
      <c r="BC11" s="657"/>
      <c r="BD11" s="657"/>
      <c r="BE11" s="657"/>
      <c r="BF11" s="658"/>
      <c r="BG11" s="659">
        <v>19894</v>
      </c>
      <c r="BH11" s="660"/>
      <c r="BI11" s="660"/>
      <c r="BJ11" s="660"/>
      <c r="BK11" s="660"/>
      <c r="BL11" s="660"/>
      <c r="BM11" s="660"/>
      <c r="BN11" s="661"/>
      <c r="BO11" s="662">
        <v>2.5</v>
      </c>
      <c r="BP11" s="662"/>
      <c r="BQ11" s="662"/>
      <c r="BR11" s="662"/>
      <c r="BS11" s="663" t="s">
        <v>122</v>
      </c>
      <c r="BT11" s="663"/>
      <c r="BU11" s="663"/>
      <c r="BV11" s="663"/>
      <c r="BW11" s="663"/>
      <c r="BX11" s="663"/>
      <c r="BY11" s="663"/>
      <c r="BZ11" s="663"/>
      <c r="CA11" s="663"/>
      <c r="CB11" s="667"/>
      <c r="CD11" s="656" t="s">
        <v>237</v>
      </c>
      <c r="CE11" s="657"/>
      <c r="CF11" s="657"/>
      <c r="CG11" s="657"/>
      <c r="CH11" s="657"/>
      <c r="CI11" s="657"/>
      <c r="CJ11" s="657"/>
      <c r="CK11" s="657"/>
      <c r="CL11" s="657"/>
      <c r="CM11" s="657"/>
      <c r="CN11" s="657"/>
      <c r="CO11" s="657"/>
      <c r="CP11" s="657"/>
      <c r="CQ11" s="658"/>
      <c r="CR11" s="659">
        <v>369071</v>
      </c>
      <c r="CS11" s="660"/>
      <c r="CT11" s="660"/>
      <c r="CU11" s="660"/>
      <c r="CV11" s="660"/>
      <c r="CW11" s="660"/>
      <c r="CX11" s="660"/>
      <c r="CY11" s="661"/>
      <c r="CZ11" s="662">
        <v>6.5</v>
      </c>
      <c r="DA11" s="662"/>
      <c r="DB11" s="662"/>
      <c r="DC11" s="662"/>
      <c r="DD11" s="668">
        <v>125812</v>
      </c>
      <c r="DE11" s="660"/>
      <c r="DF11" s="660"/>
      <c r="DG11" s="660"/>
      <c r="DH11" s="660"/>
      <c r="DI11" s="660"/>
      <c r="DJ11" s="660"/>
      <c r="DK11" s="660"/>
      <c r="DL11" s="660"/>
      <c r="DM11" s="660"/>
      <c r="DN11" s="660"/>
      <c r="DO11" s="660"/>
      <c r="DP11" s="661"/>
      <c r="DQ11" s="668">
        <v>180227</v>
      </c>
      <c r="DR11" s="660"/>
      <c r="DS11" s="660"/>
      <c r="DT11" s="660"/>
      <c r="DU11" s="660"/>
      <c r="DV11" s="660"/>
      <c r="DW11" s="660"/>
      <c r="DX11" s="660"/>
      <c r="DY11" s="660"/>
      <c r="DZ11" s="660"/>
      <c r="EA11" s="660"/>
      <c r="EB11" s="660"/>
      <c r="EC11" s="669"/>
    </row>
    <row r="12" spans="2:143" ht="11.25" customHeight="1" x14ac:dyDescent="0.2">
      <c r="B12" s="656" t="s">
        <v>238</v>
      </c>
      <c r="C12" s="657"/>
      <c r="D12" s="657"/>
      <c r="E12" s="657"/>
      <c r="F12" s="657"/>
      <c r="G12" s="657"/>
      <c r="H12" s="657"/>
      <c r="I12" s="657"/>
      <c r="J12" s="657"/>
      <c r="K12" s="657"/>
      <c r="L12" s="657"/>
      <c r="M12" s="657"/>
      <c r="N12" s="657"/>
      <c r="O12" s="657"/>
      <c r="P12" s="657"/>
      <c r="Q12" s="658"/>
      <c r="R12" s="659" t="s">
        <v>122</v>
      </c>
      <c r="S12" s="660"/>
      <c r="T12" s="660"/>
      <c r="U12" s="660"/>
      <c r="V12" s="660"/>
      <c r="W12" s="660"/>
      <c r="X12" s="660"/>
      <c r="Y12" s="661"/>
      <c r="Z12" s="662" t="s">
        <v>122</v>
      </c>
      <c r="AA12" s="662"/>
      <c r="AB12" s="662"/>
      <c r="AC12" s="662"/>
      <c r="AD12" s="663" t="s">
        <v>122</v>
      </c>
      <c r="AE12" s="663"/>
      <c r="AF12" s="663"/>
      <c r="AG12" s="663"/>
      <c r="AH12" s="663"/>
      <c r="AI12" s="663"/>
      <c r="AJ12" s="663"/>
      <c r="AK12" s="663"/>
      <c r="AL12" s="664" t="s">
        <v>122</v>
      </c>
      <c r="AM12" s="665"/>
      <c r="AN12" s="665"/>
      <c r="AO12" s="666"/>
      <c r="AP12" s="656" t="s">
        <v>239</v>
      </c>
      <c r="AQ12" s="657"/>
      <c r="AR12" s="657"/>
      <c r="AS12" s="657"/>
      <c r="AT12" s="657"/>
      <c r="AU12" s="657"/>
      <c r="AV12" s="657"/>
      <c r="AW12" s="657"/>
      <c r="AX12" s="657"/>
      <c r="AY12" s="657"/>
      <c r="AZ12" s="657"/>
      <c r="BA12" s="657"/>
      <c r="BB12" s="657"/>
      <c r="BC12" s="657"/>
      <c r="BD12" s="657"/>
      <c r="BE12" s="657"/>
      <c r="BF12" s="658"/>
      <c r="BG12" s="659">
        <v>348375</v>
      </c>
      <c r="BH12" s="660"/>
      <c r="BI12" s="660"/>
      <c r="BJ12" s="660"/>
      <c r="BK12" s="660"/>
      <c r="BL12" s="660"/>
      <c r="BM12" s="660"/>
      <c r="BN12" s="661"/>
      <c r="BO12" s="662">
        <v>44.1</v>
      </c>
      <c r="BP12" s="662"/>
      <c r="BQ12" s="662"/>
      <c r="BR12" s="662"/>
      <c r="BS12" s="663" t="s">
        <v>122</v>
      </c>
      <c r="BT12" s="663"/>
      <c r="BU12" s="663"/>
      <c r="BV12" s="663"/>
      <c r="BW12" s="663"/>
      <c r="BX12" s="663"/>
      <c r="BY12" s="663"/>
      <c r="BZ12" s="663"/>
      <c r="CA12" s="663"/>
      <c r="CB12" s="667"/>
      <c r="CD12" s="656" t="s">
        <v>240</v>
      </c>
      <c r="CE12" s="657"/>
      <c r="CF12" s="657"/>
      <c r="CG12" s="657"/>
      <c r="CH12" s="657"/>
      <c r="CI12" s="657"/>
      <c r="CJ12" s="657"/>
      <c r="CK12" s="657"/>
      <c r="CL12" s="657"/>
      <c r="CM12" s="657"/>
      <c r="CN12" s="657"/>
      <c r="CO12" s="657"/>
      <c r="CP12" s="657"/>
      <c r="CQ12" s="658"/>
      <c r="CR12" s="659">
        <v>148184</v>
      </c>
      <c r="CS12" s="660"/>
      <c r="CT12" s="660"/>
      <c r="CU12" s="660"/>
      <c r="CV12" s="660"/>
      <c r="CW12" s="660"/>
      <c r="CX12" s="660"/>
      <c r="CY12" s="661"/>
      <c r="CZ12" s="662">
        <v>2.6</v>
      </c>
      <c r="DA12" s="662"/>
      <c r="DB12" s="662"/>
      <c r="DC12" s="662"/>
      <c r="DD12" s="668">
        <v>23954</v>
      </c>
      <c r="DE12" s="660"/>
      <c r="DF12" s="660"/>
      <c r="DG12" s="660"/>
      <c r="DH12" s="660"/>
      <c r="DI12" s="660"/>
      <c r="DJ12" s="660"/>
      <c r="DK12" s="660"/>
      <c r="DL12" s="660"/>
      <c r="DM12" s="660"/>
      <c r="DN12" s="660"/>
      <c r="DO12" s="660"/>
      <c r="DP12" s="661"/>
      <c r="DQ12" s="668">
        <v>146843</v>
      </c>
      <c r="DR12" s="660"/>
      <c r="DS12" s="660"/>
      <c r="DT12" s="660"/>
      <c r="DU12" s="660"/>
      <c r="DV12" s="660"/>
      <c r="DW12" s="660"/>
      <c r="DX12" s="660"/>
      <c r="DY12" s="660"/>
      <c r="DZ12" s="660"/>
      <c r="EA12" s="660"/>
      <c r="EB12" s="660"/>
      <c r="EC12" s="669"/>
    </row>
    <row r="13" spans="2:143" ht="11.25" customHeight="1" x14ac:dyDescent="0.2">
      <c r="B13" s="656" t="s">
        <v>241</v>
      </c>
      <c r="C13" s="657"/>
      <c r="D13" s="657"/>
      <c r="E13" s="657"/>
      <c r="F13" s="657"/>
      <c r="G13" s="657"/>
      <c r="H13" s="657"/>
      <c r="I13" s="657"/>
      <c r="J13" s="657"/>
      <c r="K13" s="657"/>
      <c r="L13" s="657"/>
      <c r="M13" s="657"/>
      <c r="N13" s="657"/>
      <c r="O13" s="657"/>
      <c r="P13" s="657"/>
      <c r="Q13" s="658"/>
      <c r="R13" s="659" t="s">
        <v>122</v>
      </c>
      <c r="S13" s="660"/>
      <c r="T13" s="660"/>
      <c r="U13" s="660"/>
      <c r="V13" s="660"/>
      <c r="W13" s="660"/>
      <c r="X13" s="660"/>
      <c r="Y13" s="661"/>
      <c r="Z13" s="662" t="s">
        <v>122</v>
      </c>
      <c r="AA13" s="662"/>
      <c r="AB13" s="662"/>
      <c r="AC13" s="662"/>
      <c r="AD13" s="663" t="s">
        <v>122</v>
      </c>
      <c r="AE13" s="663"/>
      <c r="AF13" s="663"/>
      <c r="AG13" s="663"/>
      <c r="AH13" s="663"/>
      <c r="AI13" s="663"/>
      <c r="AJ13" s="663"/>
      <c r="AK13" s="663"/>
      <c r="AL13" s="664" t="s">
        <v>122</v>
      </c>
      <c r="AM13" s="665"/>
      <c r="AN13" s="665"/>
      <c r="AO13" s="666"/>
      <c r="AP13" s="656" t="s">
        <v>242</v>
      </c>
      <c r="AQ13" s="657"/>
      <c r="AR13" s="657"/>
      <c r="AS13" s="657"/>
      <c r="AT13" s="657"/>
      <c r="AU13" s="657"/>
      <c r="AV13" s="657"/>
      <c r="AW13" s="657"/>
      <c r="AX13" s="657"/>
      <c r="AY13" s="657"/>
      <c r="AZ13" s="657"/>
      <c r="BA13" s="657"/>
      <c r="BB13" s="657"/>
      <c r="BC13" s="657"/>
      <c r="BD13" s="657"/>
      <c r="BE13" s="657"/>
      <c r="BF13" s="658"/>
      <c r="BG13" s="659">
        <v>347063</v>
      </c>
      <c r="BH13" s="660"/>
      <c r="BI13" s="660"/>
      <c r="BJ13" s="660"/>
      <c r="BK13" s="660"/>
      <c r="BL13" s="660"/>
      <c r="BM13" s="660"/>
      <c r="BN13" s="661"/>
      <c r="BO13" s="662">
        <v>44</v>
      </c>
      <c r="BP13" s="662"/>
      <c r="BQ13" s="662"/>
      <c r="BR13" s="662"/>
      <c r="BS13" s="663" t="s">
        <v>122</v>
      </c>
      <c r="BT13" s="663"/>
      <c r="BU13" s="663"/>
      <c r="BV13" s="663"/>
      <c r="BW13" s="663"/>
      <c r="BX13" s="663"/>
      <c r="BY13" s="663"/>
      <c r="BZ13" s="663"/>
      <c r="CA13" s="663"/>
      <c r="CB13" s="667"/>
      <c r="CD13" s="656" t="s">
        <v>243</v>
      </c>
      <c r="CE13" s="657"/>
      <c r="CF13" s="657"/>
      <c r="CG13" s="657"/>
      <c r="CH13" s="657"/>
      <c r="CI13" s="657"/>
      <c r="CJ13" s="657"/>
      <c r="CK13" s="657"/>
      <c r="CL13" s="657"/>
      <c r="CM13" s="657"/>
      <c r="CN13" s="657"/>
      <c r="CO13" s="657"/>
      <c r="CP13" s="657"/>
      <c r="CQ13" s="658"/>
      <c r="CR13" s="659">
        <v>692785</v>
      </c>
      <c r="CS13" s="660"/>
      <c r="CT13" s="660"/>
      <c r="CU13" s="660"/>
      <c r="CV13" s="660"/>
      <c r="CW13" s="660"/>
      <c r="CX13" s="660"/>
      <c r="CY13" s="661"/>
      <c r="CZ13" s="662">
        <v>12.1</v>
      </c>
      <c r="DA13" s="662"/>
      <c r="DB13" s="662"/>
      <c r="DC13" s="662"/>
      <c r="DD13" s="668">
        <v>360642</v>
      </c>
      <c r="DE13" s="660"/>
      <c r="DF13" s="660"/>
      <c r="DG13" s="660"/>
      <c r="DH13" s="660"/>
      <c r="DI13" s="660"/>
      <c r="DJ13" s="660"/>
      <c r="DK13" s="660"/>
      <c r="DL13" s="660"/>
      <c r="DM13" s="660"/>
      <c r="DN13" s="660"/>
      <c r="DO13" s="660"/>
      <c r="DP13" s="661"/>
      <c r="DQ13" s="668">
        <v>413386</v>
      </c>
      <c r="DR13" s="660"/>
      <c r="DS13" s="660"/>
      <c r="DT13" s="660"/>
      <c r="DU13" s="660"/>
      <c r="DV13" s="660"/>
      <c r="DW13" s="660"/>
      <c r="DX13" s="660"/>
      <c r="DY13" s="660"/>
      <c r="DZ13" s="660"/>
      <c r="EA13" s="660"/>
      <c r="EB13" s="660"/>
      <c r="EC13" s="669"/>
    </row>
    <row r="14" spans="2:143" ht="11.25" customHeight="1" x14ac:dyDescent="0.2">
      <c r="B14" s="656" t="s">
        <v>244</v>
      </c>
      <c r="C14" s="657"/>
      <c r="D14" s="657"/>
      <c r="E14" s="657"/>
      <c r="F14" s="657"/>
      <c r="G14" s="657"/>
      <c r="H14" s="657"/>
      <c r="I14" s="657"/>
      <c r="J14" s="657"/>
      <c r="K14" s="657"/>
      <c r="L14" s="657"/>
      <c r="M14" s="657"/>
      <c r="N14" s="657"/>
      <c r="O14" s="657"/>
      <c r="P14" s="657"/>
      <c r="Q14" s="658"/>
      <c r="R14" s="659" t="s">
        <v>122</v>
      </c>
      <c r="S14" s="660"/>
      <c r="T14" s="660"/>
      <c r="U14" s="660"/>
      <c r="V14" s="660"/>
      <c r="W14" s="660"/>
      <c r="X14" s="660"/>
      <c r="Y14" s="661"/>
      <c r="Z14" s="662" t="s">
        <v>122</v>
      </c>
      <c r="AA14" s="662"/>
      <c r="AB14" s="662"/>
      <c r="AC14" s="662"/>
      <c r="AD14" s="663" t="s">
        <v>122</v>
      </c>
      <c r="AE14" s="663"/>
      <c r="AF14" s="663"/>
      <c r="AG14" s="663"/>
      <c r="AH14" s="663"/>
      <c r="AI14" s="663"/>
      <c r="AJ14" s="663"/>
      <c r="AK14" s="663"/>
      <c r="AL14" s="664" t="s">
        <v>122</v>
      </c>
      <c r="AM14" s="665"/>
      <c r="AN14" s="665"/>
      <c r="AO14" s="666"/>
      <c r="AP14" s="656" t="s">
        <v>245</v>
      </c>
      <c r="AQ14" s="657"/>
      <c r="AR14" s="657"/>
      <c r="AS14" s="657"/>
      <c r="AT14" s="657"/>
      <c r="AU14" s="657"/>
      <c r="AV14" s="657"/>
      <c r="AW14" s="657"/>
      <c r="AX14" s="657"/>
      <c r="AY14" s="657"/>
      <c r="AZ14" s="657"/>
      <c r="BA14" s="657"/>
      <c r="BB14" s="657"/>
      <c r="BC14" s="657"/>
      <c r="BD14" s="657"/>
      <c r="BE14" s="657"/>
      <c r="BF14" s="658"/>
      <c r="BG14" s="659">
        <v>40001</v>
      </c>
      <c r="BH14" s="660"/>
      <c r="BI14" s="660"/>
      <c r="BJ14" s="660"/>
      <c r="BK14" s="660"/>
      <c r="BL14" s="660"/>
      <c r="BM14" s="660"/>
      <c r="BN14" s="661"/>
      <c r="BO14" s="662">
        <v>5.0999999999999996</v>
      </c>
      <c r="BP14" s="662"/>
      <c r="BQ14" s="662"/>
      <c r="BR14" s="662"/>
      <c r="BS14" s="663" t="s">
        <v>122</v>
      </c>
      <c r="BT14" s="663"/>
      <c r="BU14" s="663"/>
      <c r="BV14" s="663"/>
      <c r="BW14" s="663"/>
      <c r="BX14" s="663"/>
      <c r="BY14" s="663"/>
      <c r="BZ14" s="663"/>
      <c r="CA14" s="663"/>
      <c r="CB14" s="667"/>
      <c r="CD14" s="656" t="s">
        <v>246</v>
      </c>
      <c r="CE14" s="657"/>
      <c r="CF14" s="657"/>
      <c r="CG14" s="657"/>
      <c r="CH14" s="657"/>
      <c r="CI14" s="657"/>
      <c r="CJ14" s="657"/>
      <c r="CK14" s="657"/>
      <c r="CL14" s="657"/>
      <c r="CM14" s="657"/>
      <c r="CN14" s="657"/>
      <c r="CO14" s="657"/>
      <c r="CP14" s="657"/>
      <c r="CQ14" s="658"/>
      <c r="CR14" s="659">
        <v>269059</v>
      </c>
      <c r="CS14" s="660"/>
      <c r="CT14" s="660"/>
      <c r="CU14" s="660"/>
      <c r="CV14" s="660"/>
      <c r="CW14" s="660"/>
      <c r="CX14" s="660"/>
      <c r="CY14" s="661"/>
      <c r="CZ14" s="662">
        <v>4.7</v>
      </c>
      <c r="DA14" s="662"/>
      <c r="DB14" s="662"/>
      <c r="DC14" s="662"/>
      <c r="DD14" s="668">
        <v>11660</v>
      </c>
      <c r="DE14" s="660"/>
      <c r="DF14" s="660"/>
      <c r="DG14" s="660"/>
      <c r="DH14" s="660"/>
      <c r="DI14" s="660"/>
      <c r="DJ14" s="660"/>
      <c r="DK14" s="660"/>
      <c r="DL14" s="660"/>
      <c r="DM14" s="660"/>
      <c r="DN14" s="660"/>
      <c r="DO14" s="660"/>
      <c r="DP14" s="661"/>
      <c r="DQ14" s="668">
        <v>243465</v>
      </c>
      <c r="DR14" s="660"/>
      <c r="DS14" s="660"/>
      <c r="DT14" s="660"/>
      <c r="DU14" s="660"/>
      <c r="DV14" s="660"/>
      <c r="DW14" s="660"/>
      <c r="DX14" s="660"/>
      <c r="DY14" s="660"/>
      <c r="DZ14" s="660"/>
      <c r="EA14" s="660"/>
      <c r="EB14" s="660"/>
      <c r="EC14" s="669"/>
    </row>
    <row r="15" spans="2:143" ht="11.25" customHeight="1" x14ac:dyDescent="0.2">
      <c r="B15" s="656" t="s">
        <v>247</v>
      </c>
      <c r="C15" s="657"/>
      <c r="D15" s="657"/>
      <c r="E15" s="657"/>
      <c r="F15" s="657"/>
      <c r="G15" s="657"/>
      <c r="H15" s="657"/>
      <c r="I15" s="657"/>
      <c r="J15" s="657"/>
      <c r="K15" s="657"/>
      <c r="L15" s="657"/>
      <c r="M15" s="657"/>
      <c r="N15" s="657"/>
      <c r="O15" s="657"/>
      <c r="P15" s="657"/>
      <c r="Q15" s="658"/>
      <c r="R15" s="659">
        <v>8754</v>
      </c>
      <c r="S15" s="660"/>
      <c r="T15" s="660"/>
      <c r="U15" s="660"/>
      <c r="V15" s="660"/>
      <c r="W15" s="660"/>
      <c r="X15" s="660"/>
      <c r="Y15" s="661"/>
      <c r="Z15" s="662">
        <v>0.1</v>
      </c>
      <c r="AA15" s="662"/>
      <c r="AB15" s="662"/>
      <c r="AC15" s="662"/>
      <c r="AD15" s="663">
        <v>8754</v>
      </c>
      <c r="AE15" s="663"/>
      <c r="AF15" s="663"/>
      <c r="AG15" s="663"/>
      <c r="AH15" s="663"/>
      <c r="AI15" s="663"/>
      <c r="AJ15" s="663"/>
      <c r="AK15" s="663"/>
      <c r="AL15" s="664">
        <v>0.2</v>
      </c>
      <c r="AM15" s="665"/>
      <c r="AN15" s="665"/>
      <c r="AO15" s="666"/>
      <c r="AP15" s="656" t="s">
        <v>248</v>
      </c>
      <c r="AQ15" s="657"/>
      <c r="AR15" s="657"/>
      <c r="AS15" s="657"/>
      <c r="AT15" s="657"/>
      <c r="AU15" s="657"/>
      <c r="AV15" s="657"/>
      <c r="AW15" s="657"/>
      <c r="AX15" s="657"/>
      <c r="AY15" s="657"/>
      <c r="AZ15" s="657"/>
      <c r="BA15" s="657"/>
      <c r="BB15" s="657"/>
      <c r="BC15" s="657"/>
      <c r="BD15" s="657"/>
      <c r="BE15" s="657"/>
      <c r="BF15" s="658"/>
      <c r="BG15" s="659">
        <v>55783</v>
      </c>
      <c r="BH15" s="660"/>
      <c r="BI15" s="660"/>
      <c r="BJ15" s="660"/>
      <c r="BK15" s="660"/>
      <c r="BL15" s="660"/>
      <c r="BM15" s="660"/>
      <c r="BN15" s="661"/>
      <c r="BO15" s="662">
        <v>7.1</v>
      </c>
      <c r="BP15" s="662"/>
      <c r="BQ15" s="662"/>
      <c r="BR15" s="662"/>
      <c r="BS15" s="663" t="s">
        <v>122</v>
      </c>
      <c r="BT15" s="663"/>
      <c r="BU15" s="663"/>
      <c r="BV15" s="663"/>
      <c r="BW15" s="663"/>
      <c r="BX15" s="663"/>
      <c r="BY15" s="663"/>
      <c r="BZ15" s="663"/>
      <c r="CA15" s="663"/>
      <c r="CB15" s="667"/>
      <c r="CD15" s="656" t="s">
        <v>249</v>
      </c>
      <c r="CE15" s="657"/>
      <c r="CF15" s="657"/>
      <c r="CG15" s="657"/>
      <c r="CH15" s="657"/>
      <c r="CI15" s="657"/>
      <c r="CJ15" s="657"/>
      <c r="CK15" s="657"/>
      <c r="CL15" s="657"/>
      <c r="CM15" s="657"/>
      <c r="CN15" s="657"/>
      <c r="CO15" s="657"/>
      <c r="CP15" s="657"/>
      <c r="CQ15" s="658"/>
      <c r="CR15" s="659">
        <v>435872</v>
      </c>
      <c r="CS15" s="660"/>
      <c r="CT15" s="660"/>
      <c r="CU15" s="660"/>
      <c r="CV15" s="660"/>
      <c r="CW15" s="660"/>
      <c r="CX15" s="660"/>
      <c r="CY15" s="661"/>
      <c r="CZ15" s="662">
        <v>7.6</v>
      </c>
      <c r="DA15" s="662"/>
      <c r="DB15" s="662"/>
      <c r="DC15" s="662"/>
      <c r="DD15" s="668">
        <v>41195</v>
      </c>
      <c r="DE15" s="660"/>
      <c r="DF15" s="660"/>
      <c r="DG15" s="660"/>
      <c r="DH15" s="660"/>
      <c r="DI15" s="660"/>
      <c r="DJ15" s="660"/>
      <c r="DK15" s="660"/>
      <c r="DL15" s="660"/>
      <c r="DM15" s="660"/>
      <c r="DN15" s="660"/>
      <c r="DO15" s="660"/>
      <c r="DP15" s="661"/>
      <c r="DQ15" s="668">
        <v>322782</v>
      </c>
      <c r="DR15" s="660"/>
      <c r="DS15" s="660"/>
      <c r="DT15" s="660"/>
      <c r="DU15" s="660"/>
      <c r="DV15" s="660"/>
      <c r="DW15" s="660"/>
      <c r="DX15" s="660"/>
      <c r="DY15" s="660"/>
      <c r="DZ15" s="660"/>
      <c r="EA15" s="660"/>
      <c r="EB15" s="660"/>
      <c r="EC15" s="669"/>
    </row>
    <row r="16" spans="2:143" ht="11.25" customHeight="1" x14ac:dyDescent="0.2">
      <c r="B16" s="656" t="s">
        <v>250</v>
      </c>
      <c r="C16" s="657"/>
      <c r="D16" s="657"/>
      <c r="E16" s="657"/>
      <c r="F16" s="657"/>
      <c r="G16" s="657"/>
      <c r="H16" s="657"/>
      <c r="I16" s="657"/>
      <c r="J16" s="657"/>
      <c r="K16" s="657"/>
      <c r="L16" s="657"/>
      <c r="M16" s="657"/>
      <c r="N16" s="657"/>
      <c r="O16" s="657"/>
      <c r="P16" s="657"/>
      <c r="Q16" s="658"/>
      <c r="R16" s="659">
        <v>21053</v>
      </c>
      <c r="S16" s="660"/>
      <c r="T16" s="660"/>
      <c r="U16" s="660"/>
      <c r="V16" s="660"/>
      <c r="W16" s="660"/>
      <c r="X16" s="660"/>
      <c r="Y16" s="661"/>
      <c r="Z16" s="662">
        <v>0.3</v>
      </c>
      <c r="AA16" s="662"/>
      <c r="AB16" s="662"/>
      <c r="AC16" s="662"/>
      <c r="AD16" s="663">
        <v>21053</v>
      </c>
      <c r="AE16" s="663"/>
      <c r="AF16" s="663"/>
      <c r="AG16" s="663"/>
      <c r="AH16" s="663"/>
      <c r="AI16" s="663"/>
      <c r="AJ16" s="663"/>
      <c r="AK16" s="663"/>
      <c r="AL16" s="664">
        <v>0.6</v>
      </c>
      <c r="AM16" s="665"/>
      <c r="AN16" s="665"/>
      <c r="AO16" s="666"/>
      <c r="AP16" s="656" t="s">
        <v>251</v>
      </c>
      <c r="AQ16" s="657"/>
      <c r="AR16" s="657"/>
      <c r="AS16" s="657"/>
      <c r="AT16" s="657"/>
      <c r="AU16" s="657"/>
      <c r="AV16" s="657"/>
      <c r="AW16" s="657"/>
      <c r="AX16" s="657"/>
      <c r="AY16" s="657"/>
      <c r="AZ16" s="657"/>
      <c r="BA16" s="657"/>
      <c r="BB16" s="657"/>
      <c r="BC16" s="657"/>
      <c r="BD16" s="657"/>
      <c r="BE16" s="657"/>
      <c r="BF16" s="658"/>
      <c r="BG16" s="659" t="s">
        <v>122</v>
      </c>
      <c r="BH16" s="660"/>
      <c r="BI16" s="660"/>
      <c r="BJ16" s="660"/>
      <c r="BK16" s="660"/>
      <c r="BL16" s="660"/>
      <c r="BM16" s="660"/>
      <c r="BN16" s="661"/>
      <c r="BO16" s="662" t="s">
        <v>122</v>
      </c>
      <c r="BP16" s="662"/>
      <c r="BQ16" s="662"/>
      <c r="BR16" s="662"/>
      <c r="BS16" s="663" t="s">
        <v>122</v>
      </c>
      <c r="BT16" s="663"/>
      <c r="BU16" s="663"/>
      <c r="BV16" s="663"/>
      <c r="BW16" s="663"/>
      <c r="BX16" s="663"/>
      <c r="BY16" s="663"/>
      <c r="BZ16" s="663"/>
      <c r="CA16" s="663"/>
      <c r="CB16" s="667"/>
      <c r="CD16" s="656" t="s">
        <v>252</v>
      </c>
      <c r="CE16" s="657"/>
      <c r="CF16" s="657"/>
      <c r="CG16" s="657"/>
      <c r="CH16" s="657"/>
      <c r="CI16" s="657"/>
      <c r="CJ16" s="657"/>
      <c r="CK16" s="657"/>
      <c r="CL16" s="657"/>
      <c r="CM16" s="657"/>
      <c r="CN16" s="657"/>
      <c r="CO16" s="657"/>
      <c r="CP16" s="657"/>
      <c r="CQ16" s="658"/>
      <c r="CR16" s="659">
        <v>15097</v>
      </c>
      <c r="CS16" s="660"/>
      <c r="CT16" s="660"/>
      <c r="CU16" s="660"/>
      <c r="CV16" s="660"/>
      <c r="CW16" s="660"/>
      <c r="CX16" s="660"/>
      <c r="CY16" s="661"/>
      <c r="CZ16" s="662">
        <v>0.3</v>
      </c>
      <c r="DA16" s="662"/>
      <c r="DB16" s="662"/>
      <c r="DC16" s="662"/>
      <c r="DD16" s="668" t="s">
        <v>122</v>
      </c>
      <c r="DE16" s="660"/>
      <c r="DF16" s="660"/>
      <c r="DG16" s="660"/>
      <c r="DH16" s="660"/>
      <c r="DI16" s="660"/>
      <c r="DJ16" s="660"/>
      <c r="DK16" s="660"/>
      <c r="DL16" s="660"/>
      <c r="DM16" s="660"/>
      <c r="DN16" s="660"/>
      <c r="DO16" s="660"/>
      <c r="DP16" s="661"/>
      <c r="DQ16" s="668">
        <v>2486</v>
      </c>
      <c r="DR16" s="660"/>
      <c r="DS16" s="660"/>
      <c r="DT16" s="660"/>
      <c r="DU16" s="660"/>
      <c r="DV16" s="660"/>
      <c r="DW16" s="660"/>
      <c r="DX16" s="660"/>
      <c r="DY16" s="660"/>
      <c r="DZ16" s="660"/>
      <c r="EA16" s="660"/>
      <c r="EB16" s="660"/>
      <c r="EC16" s="669"/>
    </row>
    <row r="17" spans="2:133" ht="11.25" customHeight="1" x14ac:dyDescent="0.2">
      <c r="B17" s="656" t="s">
        <v>253</v>
      </c>
      <c r="C17" s="657"/>
      <c r="D17" s="657"/>
      <c r="E17" s="657"/>
      <c r="F17" s="657"/>
      <c r="G17" s="657"/>
      <c r="H17" s="657"/>
      <c r="I17" s="657"/>
      <c r="J17" s="657"/>
      <c r="K17" s="657"/>
      <c r="L17" s="657"/>
      <c r="M17" s="657"/>
      <c r="N17" s="657"/>
      <c r="O17" s="657"/>
      <c r="P17" s="657"/>
      <c r="Q17" s="658"/>
      <c r="R17" s="659">
        <v>34872</v>
      </c>
      <c r="S17" s="660"/>
      <c r="T17" s="660"/>
      <c r="U17" s="660"/>
      <c r="V17" s="660"/>
      <c r="W17" s="660"/>
      <c r="X17" s="660"/>
      <c r="Y17" s="661"/>
      <c r="Z17" s="662">
        <v>0.6</v>
      </c>
      <c r="AA17" s="662"/>
      <c r="AB17" s="662"/>
      <c r="AC17" s="662"/>
      <c r="AD17" s="663">
        <v>34872</v>
      </c>
      <c r="AE17" s="663"/>
      <c r="AF17" s="663"/>
      <c r="AG17" s="663"/>
      <c r="AH17" s="663"/>
      <c r="AI17" s="663"/>
      <c r="AJ17" s="663"/>
      <c r="AK17" s="663"/>
      <c r="AL17" s="664">
        <v>1</v>
      </c>
      <c r="AM17" s="665"/>
      <c r="AN17" s="665"/>
      <c r="AO17" s="666"/>
      <c r="AP17" s="656" t="s">
        <v>254</v>
      </c>
      <c r="AQ17" s="657"/>
      <c r="AR17" s="657"/>
      <c r="AS17" s="657"/>
      <c r="AT17" s="657"/>
      <c r="AU17" s="657"/>
      <c r="AV17" s="657"/>
      <c r="AW17" s="657"/>
      <c r="AX17" s="657"/>
      <c r="AY17" s="657"/>
      <c r="AZ17" s="657"/>
      <c r="BA17" s="657"/>
      <c r="BB17" s="657"/>
      <c r="BC17" s="657"/>
      <c r="BD17" s="657"/>
      <c r="BE17" s="657"/>
      <c r="BF17" s="658"/>
      <c r="BG17" s="659" t="s">
        <v>122</v>
      </c>
      <c r="BH17" s="660"/>
      <c r="BI17" s="660"/>
      <c r="BJ17" s="660"/>
      <c r="BK17" s="660"/>
      <c r="BL17" s="660"/>
      <c r="BM17" s="660"/>
      <c r="BN17" s="661"/>
      <c r="BO17" s="662" t="s">
        <v>122</v>
      </c>
      <c r="BP17" s="662"/>
      <c r="BQ17" s="662"/>
      <c r="BR17" s="662"/>
      <c r="BS17" s="663" t="s">
        <v>122</v>
      </c>
      <c r="BT17" s="663"/>
      <c r="BU17" s="663"/>
      <c r="BV17" s="663"/>
      <c r="BW17" s="663"/>
      <c r="BX17" s="663"/>
      <c r="BY17" s="663"/>
      <c r="BZ17" s="663"/>
      <c r="CA17" s="663"/>
      <c r="CB17" s="667"/>
      <c r="CD17" s="656" t="s">
        <v>255</v>
      </c>
      <c r="CE17" s="657"/>
      <c r="CF17" s="657"/>
      <c r="CG17" s="657"/>
      <c r="CH17" s="657"/>
      <c r="CI17" s="657"/>
      <c r="CJ17" s="657"/>
      <c r="CK17" s="657"/>
      <c r="CL17" s="657"/>
      <c r="CM17" s="657"/>
      <c r="CN17" s="657"/>
      <c r="CO17" s="657"/>
      <c r="CP17" s="657"/>
      <c r="CQ17" s="658"/>
      <c r="CR17" s="659">
        <v>518137</v>
      </c>
      <c r="CS17" s="660"/>
      <c r="CT17" s="660"/>
      <c r="CU17" s="660"/>
      <c r="CV17" s="660"/>
      <c r="CW17" s="660"/>
      <c r="CX17" s="660"/>
      <c r="CY17" s="661"/>
      <c r="CZ17" s="662">
        <v>9.1</v>
      </c>
      <c r="DA17" s="662"/>
      <c r="DB17" s="662"/>
      <c r="DC17" s="662"/>
      <c r="DD17" s="668" t="s">
        <v>122</v>
      </c>
      <c r="DE17" s="660"/>
      <c r="DF17" s="660"/>
      <c r="DG17" s="660"/>
      <c r="DH17" s="660"/>
      <c r="DI17" s="660"/>
      <c r="DJ17" s="660"/>
      <c r="DK17" s="660"/>
      <c r="DL17" s="660"/>
      <c r="DM17" s="660"/>
      <c r="DN17" s="660"/>
      <c r="DO17" s="660"/>
      <c r="DP17" s="661"/>
      <c r="DQ17" s="668">
        <v>513323</v>
      </c>
      <c r="DR17" s="660"/>
      <c r="DS17" s="660"/>
      <c r="DT17" s="660"/>
      <c r="DU17" s="660"/>
      <c r="DV17" s="660"/>
      <c r="DW17" s="660"/>
      <c r="DX17" s="660"/>
      <c r="DY17" s="660"/>
      <c r="DZ17" s="660"/>
      <c r="EA17" s="660"/>
      <c r="EB17" s="660"/>
      <c r="EC17" s="669"/>
    </row>
    <row r="18" spans="2:133" ht="11.25" customHeight="1" x14ac:dyDescent="0.2">
      <c r="B18" s="656" t="s">
        <v>256</v>
      </c>
      <c r="C18" s="657"/>
      <c r="D18" s="657"/>
      <c r="E18" s="657"/>
      <c r="F18" s="657"/>
      <c r="G18" s="657"/>
      <c r="H18" s="657"/>
      <c r="I18" s="657"/>
      <c r="J18" s="657"/>
      <c r="K18" s="657"/>
      <c r="L18" s="657"/>
      <c r="M18" s="657"/>
      <c r="N18" s="657"/>
      <c r="O18" s="657"/>
      <c r="P18" s="657"/>
      <c r="Q18" s="658"/>
      <c r="R18" s="659">
        <v>4564</v>
      </c>
      <c r="S18" s="660"/>
      <c r="T18" s="660"/>
      <c r="U18" s="660"/>
      <c r="V18" s="660"/>
      <c r="W18" s="660"/>
      <c r="X18" s="660"/>
      <c r="Y18" s="661"/>
      <c r="Z18" s="662">
        <v>0.1</v>
      </c>
      <c r="AA18" s="662"/>
      <c r="AB18" s="662"/>
      <c r="AC18" s="662"/>
      <c r="AD18" s="663">
        <v>4564</v>
      </c>
      <c r="AE18" s="663"/>
      <c r="AF18" s="663"/>
      <c r="AG18" s="663"/>
      <c r="AH18" s="663"/>
      <c r="AI18" s="663"/>
      <c r="AJ18" s="663"/>
      <c r="AK18" s="663"/>
      <c r="AL18" s="664">
        <v>0.1</v>
      </c>
      <c r="AM18" s="665"/>
      <c r="AN18" s="665"/>
      <c r="AO18" s="666"/>
      <c r="AP18" s="656" t="s">
        <v>257</v>
      </c>
      <c r="AQ18" s="657"/>
      <c r="AR18" s="657"/>
      <c r="AS18" s="657"/>
      <c r="AT18" s="657"/>
      <c r="AU18" s="657"/>
      <c r="AV18" s="657"/>
      <c r="AW18" s="657"/>
      <c r="AX18" s="657"/>
      <c r="AY18" s="657"/>
      <c r="AZ18" s="657"/>
      <c r="BA18" s="657"/>
      <c r="BB18" s="657"/>
      <c r="BC18" s="657"/>
      <c r="BD18" s="657"/>
      <c r="BE18" s="657"/>
      <c r="BF18" s="658"/>
      <c r="BG18" s="659" t="s">
        <v>122</v>
      </c>
      <c r="BH18" s="660"/>
      <c r="BI18" s="660"/>
      <c r="BJ18" s="660"/>
      <c r="BK18" s="660"/>
      <c r="BL18" s="660"/>
      <c r="BM18" s="660"/>
      <c r="BN18" s="661"/>
      <c r="BO18" s="662" t="s">
        <v>122</v>
      </c>
      <c r="BP18" s="662"/>
      <c r="BQ18" s="662"/>
      <c r="BR18" s="662"/>
      <c r="BS18" s="663" t="s">
        <v>122</v>
      </c>
      <c r="BT18" s="663"/>
      <c r="BU18" s="663"/>
      <c r="BV18" s="663"/>
      <c r="BW18" s="663"/>
      <c r="BX18" s="663"/>
      <c r="BY18" s="663"/>
      <c r="BZ18" s="663"/>
      <c r="CA18" s="663"/>
      <c r="CB18" s="667"/>
      <c r="CD18" s="656" t="s">
        <v>258</v>
      </c>
      <c r="CE18" s="657"/>
      <c r="CF18" s="657"/>
      <c r="CG18" s="657"/>
      <c r="CH18" s="657"/>
      <c r="CI18" s="657"/>
      <c r="CJ18" s="657"/>
      <c r="CK18" s="657"/>
      <c r="CL18" s="657"/>
      <c r="CM18" s="657"/>
      <c r="CN18" s="657"/>
      <c r="CO18" s="657"/>
      <c r="CP18" s="657"/>
      <c r="CQ18" s="658"/>
      <c r="CR18" s="659" t="s">
        <v>122</v>
      </c>
      <c r="CS18" s="660"/>
      <c r="CT18" s="660"/>
      <c r="CU18" s="660"/>
      <c r="CV18" s="660"/>
      <c r="CW18" s="660"/>
      <c r="CX18" s="660"/>
      <c r="CY18" s="661"/>
      <c r="CZ18" s="662" t="s">
        <v>122</v>
      </c>
      <c r="DA18" s="662"/>
      <c r="DB18" s="662"/>
      <c r="DC18" s="662"/>
      <c r="DD18" s="668" t="s">
        <v>122</v>
      </c>
      <c r="DE18" s="660"/>
      <c r="DF18" s="660"/>
      <c r="DG18" s="660"/>
      <c r="DH18" s="660"/>
      <c r="DI18" s="660"/>
      <c r="DJ18" s="660"/>
      <c r="DK18" s="660"/>
      <c r="DL18" s="660"/>
      <c r="DM18" s="660"/>
      <c r="DN18" s="660"/>
      <c r="DO18" s="660"/>
      <c r="DP18" s="661"/>
      <c r="DQ18" s="668" t="s">
        <v>122</v>
      </c>
      <c r="DR18" s="660"/>
      <c r="DS18" s="660"/>
      <c r="DT18" s="660"/>
      <c r="DU18" s="660"/>
      <c r="DV18" s="660"/>
      <c r="DW18" s="660"/>
      <c r="DX18" s="660"/>
      <c r="DY18" s="660"/>
      <c r="DZ18" s="660"/>
      <c r="EA18" s="660"/>
      <c r="EB18" s="660"/>
      <c r="EC18" s="669"/>
    </row>
    <row r="19" spans="2:133" ht="11.25" customHeight="1" x14ac:dyDescent="0.2">
      <c r="B19" s="656" t="s">
        <v>259</v>
      </c>
      <c r="C19" s="657"/>
      <c r="D19" s="657"/>
      <c r="E19" s="657"/>
      <c r="F19" s="657"/>
      <c r="G19" s="657"/>
      <c r="H19" s="657"/>
      <c r="I19" s="657"/>
      <c r="J19" s="657"/>
      <c r="K19" s="657"/>
      <c r="L19" s="657"/>
      <c r="M19" s="657"/>
      <c r="N19" s="657"/>
      <c r="O19" s="657"/>
      <c r="P19" s="657"/>
      <c r="Q19" s="658"/>
      <c r="R19" s="659">
        <v>30264</v>
      </c>
      <c r="S19" s="660"/>
      <c r="T19" s="660"/>
      <c r="U19" s="660"/>
      <c r="V19" s="660"/>
      <c r="W19" s="660"/>
      <c r="X19" s="660"/>
      <c r="Y19" s="661"/>
      <c r="Z19" s="662">
        <v>0.5</v>
      </c>
      <c r="AA19" s="662"/>
      <c r="AB19" s="662"/>
      <c r="AC19" s="662"/>
      <c r="AD19" s="663">
        <v>30264</v>
      </c>
      <c r="AE19" s="663"/>
      <c r="AF19" s="663"/>
      <c r="AG19" s="663"/>
      <c r="AH19" s="663"/>
      <c r="AI19" s="663"/>
      <c r="AJ19" s="663"/>
      <c r="AK19" s="663"/>
      <c r="AL19" s="664">
        <v>0.8</v>
      </c>
      <c r="AM19" s="665"/>
      <c r="AN19" s="665"/>
      <c r="AO19" s="666"/>
      <c r="AP19" s="656" t="s">
        <v>260</v>
      </c>
      <c r="AQ19" s="657"/>
      <c r="AR19" s="657"/>
      <c r="AS19" s="657"/>
      <c r="AT19" s="657"/>
      <c r="AU19" s="657"/>
      <c r="AV19" s="657"/>
      <c r="AW19" s="657"/>
      <c r="AX19" s="657"/>
      <c r="AY19" s="657"/>
      <c r="AZ19" s="657"/>
      <c r="BA19" s="657"/>
      <c r="BB19" s="657"/>
      <c r="BC19" s="657"/>
      <c r="BD19" s="657"/>
      <c r="BE19" s="657"/>
      <c r="BF19" s="658"/>
      <c r="BG19" s="659" t="s">
        <v>122</v>
      </c>
      <c r="BH19" s="660"/>
      <c r="BI19" s="660"/>
      <c r="BJ19" s="660"/>
      <c r="BK19" s="660"/>
      <c r="BL19" s="660"/>
      <c r="BM19" s="660"/>
      <c r="BN19" s="661"/>
      <c r="BO19" s="662" t="s">
        <v>122</v>
      </c>
      <c r="BP19" s="662"/>
      <c r="BQ19" s="662"/>
      <c r="BR19" s="662"/>
      <c r="BS19" s="663" t="s">
        <v>122</v>
      </c>
      <c r="BT19" s="663"/>
      <c r="BU19" s="663"/>
      <c r="BV19" s="663"/>
      <c r="BW19" s="663"/>
      <c r="BX19" s="663"/>
      <c r="BY19" s="663"/>
      <c r="BZ19" s="663"/>
      <c r="CA19" s="663"/>
      <c r="CB19" s="667"/>
      <c r="CD19" s="656" t="s">
        <v>261</v>
      </c>
      <c r="CE19" s="657"/>
      <c r="CF19" s="657"/>
      <c r="CG19" s="657"/>
      <c r="CH19" s="657"/>
      <c r="CI19" s="657"/>
      <c r="CJ19" s="657"/>
      <c r="CK19" s="657"/>
      <c r="CL19" s="657"/>
      <c r="CM19" s="657"/>
      <c r="CN19" s="657"/>
      <c r="CO19" s="657"/>
      <c r="CP19" s="657"/>
      <c r="CQ19" s="658"/>
      <c r="CR19" s="659" t="s">
        <v>122</v>
      </c>
      <c r="CS19" s="660"/>
      <c r="CT19" s="660"/>
      <c r="CU19" s="660"/>
      <c r="CV19" s="660"/>
      <c r="CW19" s="660"/>
      <c r="CX19" s="660"/>
      <c r="CY19" s="661"/>
      <c r="CZ19" s="662" t="s">
        <v>122</v>
      </c>
      <c r="DA19" s="662"/>
      <c r="DB19" s="662"/>
      <c r="DC19" s="662"/>
      <c r="DD19" s="668" t="s">
        <v>122</v>
      </c>
      <c r="DE19" s="660"/>
      <c r="DF19" s="660"/>
      <c r="DG19" s="660"/>
      <c r="DH19" s="660"/>
      <c r="DI19" s="660"/>
      <c r="DJ19" s="660"/>
      <c r="DK19" s="660"/>
      <c r="DL19" s="660"/>
      <c r="DM19" s="660"/>
      <c r="DN19" s="660"/>
      <c r="DO19" s="660"/>
      <c r="DP19" s="661"/>
      <c r="DQ19" s="668" t="s">
        <v>122</v>
      </c>
      <c r="DR19" s="660"/>
      <c r="DS19" s="660"/>
      <c r="DT19" s="660"/>
      <c r="DU19" s="660"/>
      <c r="DV19" s="660"/>
      <c r="DW19" s="660"/>
      <c r="DX19" s="660"/>
      <c r="DY19" s="660"/>
      <c r="DZ19" s="660"/>
      <c r="EA19" s="660"/>
      <c r="EB19" s="660"/>
      <c r="EC19" s="669"/>
    </row>
    <row r="20" spans="2:133" ht="11.25" customHeight="1" x14ac:dyDescent="0.2">
      <c r="B20" s="672" t="s">
        <v>262</v>
      </c>
      <c r="C20" s="673"/>
      <c r="D20" s="673"/>
      <c r="E20" s="673"/>
      <c r="F20" s="673"/>
      <c r="G20" s="673"/>
      <c r="H20" s="673"/>
      <c r="I20" s="673"/>
      <c r="J20" s="673"/>
      <c r="K20" s="673"/>
      <c r="L20" s="673"/>
      <c r="M20" s="673"/>
      <c r="N20" s="673"/>
      <c r="O20" s="673"/>
      <c r="P20" s="673"/>
      <c r="Q20" s="674"/>
      <c r="R20" s="659">
        <v>44</v>
      </c>
      <c r="S20" s="660"/>
      <c r="T20" s="660"/>
      <c r="U20" s="660"/>
      <c r="V20" s="660"/>
      <c r="W20" s="660"/>
      <c r="X20" s="660"/>
      <c r="Y20" s="661"/>
      <c r="Z20" s="662">
        <v>0</v>
      </c>
      <c r="AA20" s="662"/>
      <c r="AB20" s="662"/>
      <c r="AC20" s="662"/>
      <c r="AD20" s="663">
        <v>44</v>
      </c>
      <c r="AE20" s="663"/>
      <c r="AF20" s="663"/>
      <c r="AG20" s="663"/>
      <c r="AH20" s="663"/>
      <c r="AI20" s="663"/>
      <c r="AJ20" s="663"/>
      <c r="AK20" s="663"/>
      <c r="AL20" s="664">
        <v>0</v>
      </c>
      <c r="AM20" s="665"/>
      <c r="AN20" s="665"/>
      <c r="AO20" s="666"/>
      <c r="AP20" s="656" t="s">
        <v>263</v>
      </c>
      <c r="AQ20" s="657"/>
      <c r="AR20" s="657"/>
      <c r="AS20" s="657"/>
      <c r="AT20" s="657"/>
      <c r="AU20" s="657"/>
      <c r="AV20" s="657"/>
      <c r="AW20" s="657"/>
      <c r="AX20" s="657"/>
      <c r="AY20" s="657"/>
      <c r="AZ20" s="657"/>
      <c r="BA20" s="657"/>
      <c r="BB20" s="657"/>
      <c r="BC20" s="657"/>
      <c r="BD20" s="657"/>
      <c r="BE20" s="657"/>
      <c r="BF20" s="658"/>
      <c r="BG20" s="659" t="s">
        <v>122</v>
      </c>
      <c r="BH20" s="660"/>
      <c r="BI20" s="660"/>
      <c r="BJ20" s="660"/>
      <c r="BK20" s="660"/>
      <c r="BL20" s="660"/>
      <c r="BM20" s="660"/>
      <c r="BN20" s="661"/>
      <c r="BO20" s="662" t="s">
        <v>122</v>
      </c>
      <c r="BP20" s="662"/>
      <c r="BQ20" s="662"/>
      <c r="BR20" s="662"/>
      <c r="BS20" s="663" t="s">
        <v>122</v>
      </c>
      <c r="BT20" s="663"/>
      <c r="BU20" s="663"/>
      <c r="BV20" s="663"/>
      <c r="BW20" s="663"/>
      <c r="BX20" s="663"/>
      <c r="BY20" s="663"/>
      <c r="BZ20" s="663"/>
      <c r="CA20" s="663"/>
      <c r="CB20" s="667"/>
      <c r="CD20" s="656" t="s">
        <v>264</v>
      </c>
      <c r="CE20" s="657"/>
      <c r="CF20" s="657"/>
      <c r="CG20" s="657"/>
      <c r="CH20" s="657"/>
      <c r="CI20" s="657"/>
      <c r="CJ20" s="657"/>
      <c r="CK20" s="657"/>
      <c r="CL20" s="657"/>
      <c r="CM20" s="657"/>
      <c r="CN20" s="657"/>
      <c r="CO20" s="657"/>
      <c r="CP20" s="657"/>
      <c r="CQ20" s="658"/>
      <c r="CR20" s="659">
        <v>5713326</v>
      </c>
      <c r="CS20" s="660"/>
      <c r="CT20" s="660"/>
      <c r="CU20" s="660"/>
      <c r="CV20" s="660"/>
      <c r="CW20" s="660"/>
      <c r="CX20" s="660"/>
      <c r="CY20" s="661"/>
      <c r="CZ20" s="662">
        <v>100</v>
      </c>
      <c r="DA20" s="662"/>
      <c r="DB20" s="662"/>
      <c r="DC20" s="662"/>
      <c r="DD20" s="668">
        <v>595402</v>
      </c>
      <c r="DE20" s="660"/>
      <c r="DF20" s="660"/>
      <c r="DG20" s="660"/>
      <c r="DH20" s="660"/>
      <c r="DI20" s="660"/>
      <c r="DJ20" s="660"/>
      <c r="DK20" s="660"/>
      <c r="DL20" s="660"/>
      <c r="DM20" s="660"/>
      <c r="DN20" s="660"/>
      <c r="DO20" s="660"/>
      <c r="DP20" s="661"/>
      <c r="DQ20" s="668">
        <v>4268536</v>
      </c>
      <c r="DR20" s="660"/>
      <c r="DS20" s="660"/>
      <c r="DT20" s="660"/>
      <c r="DU20" s="660"/>
      <c r="DV20" s="660"/>
      <c r="DW20" s="660"/>
      <c r="DX20" s="660"/>
      <c r="DY20" s="660"/>
      <c r="DZ20" s="660"/>
      <c r="EA20" s="660"/>
      <c r="EB20" s="660"/>
      <c r="EC20" s="669"/>
    </row>
    <row r="21" spans="2:133" ht="11.25" customHeight="1" x14ac:dyDescent="0.2">
      <c r="B21" s="656" t="s">
        <v>265</v>
      </c>
      <c r="C21" s="657"/>
      <c r="D21" s="657"/>
      <c r="E21" s="657"/>
      <c r="F21" s="657"/>
      <c r="G21" s="657"/>
      <c r="H21" s="657"/>
      <c r="I21" s="657"/>
      <c r="J21" s="657"/>
      <c r="K21" s="657"/>
      <c r="L21" s="657"/>
      <c r="M21" s="657"/>
      <c r="N21" s="657"/>
      <c r="O21" s="657"/>
      <c r="P21" s="657"/>
      <c r="Q21" s="658"/>
      <c r="R21" s="659">
        <v>2654325</v>
      </c>
      <c r="S21" s="660"/>
      <c r="T21" s="660"/>
      <c r="U21" s="660"/>
      <c r="V21" s="660"/>
      <c r="W21" s="660"/>
      <c r="X21" s="660"/>
      <c r="Y21" s="661"/>
      <c r="Z21" s="662">
        <v>43.9</v>
      </c>
      <c r="AA21" s="662"/>
      <c r="AB21" s="662"/>
      <c r="AC21" s="662"/>
      <c r="AD21" s="663">
        <v>2456793</v>
      </c>
      <c r="AE21" s="663"/>
      <c r="AF21" s="663"/>
      <c r="AG21" s="663"/>
      <c r="AH21" s="663"/>
      <c r="AI21" s="663"/>
      <c r="AJ21" s="663"/>
      <c r="AK21" s="663"/>
      <c r="AL21" s="664">
        <v>67.8</v>
      </c>
      <c r="AM21" s="665"/>
      <c r="AN21" s="665"/>
      <c r="AO21" s="666"/>
      <c r="AP21" s="656" t="s">
        <v>266</v>
      </c>
      <c r="AQ21" s="675"/>
      <c r="AR21" s="675"/>
      <c r="AS21" s="675"/>
      <c r="AT21" s="675"/>
      <c r="AU21" s="675"/>
      <c r="AV21" s="675"/>
      <c r="AW21" s="675"/>
      <c r="AX21" s="675"/>
      <c r="AY21" s="675"/>
      <c r="AZ21" s="675"/>
      <c r="BA21" s="675"/>
      <c r="BB21" s="675"/>
      <c r="BC21" s="675"/>
      <c r="BD21" s="675"/>
      <c r="BE21" s="675"/>
      <c r="BF21" s="676"/>
      <c r="BG21" s="659" t="s">
        <v>122</v>
      </c>
      <c r="BH21" s="660"/>
      <c r="BI21" s="660"/>
      <c r="BJ21" s="660"/>
      <c r="BK21" s="660"/>
      <c r="BL21" s="660"/>
      <c r="BM21" s="660"/>
      <c r="BN21" s="661"/>
      <c r="BO21" s="662" t="s">
        <v>122</v>
      </c>
      <c r="BP21" s="662"/>
      <c r="BQ21" s="662"/>
      <c r="BR21" s="662"/>
      <c r="BS21" s="663" t="s">
        <v>122</v>
      </c>
      <c r="BT21" s="663"/>
      <c r="BU21" s="663"/>
      <c r="BV21" s="663"/>
      <c r="BW21" s="663"/>
      <c r="BX21" s="663"/>
      <c r="BY21" s="663"/>
      <c r="BZ21" s="663"/>
      <c r="CA21" s="663"/>
      <c r="CB21" s="667"/>
      <c r="CD21" s="682"/>
      <c r="CE21" s="683"/>
      <c r="CF21" s="683"/>
      <c r="CG21" s="683"/>
      <c r="CH21" s="683"/>
      <c r="CI21" s="683"/>
      <c r="CJ21" s="683"/>
      <c r="CK21" s="683"/>
      <c r="CL21" s="683"/>
      <c r="CM21" s="683"/>
      <c r="CN21" s="683"/>
      <c r="CO21" s="683"/>
      <c r="CP21" s="683"/>
      <c r="CQ21" s="684"/>
      <c r="CR21" s="685"/>
      <c r="CS21" s="678"/>
      <c r="CT21" s="678"/>
      <c r="CU21" s="678"/>
      <c r="CV21" s="678"/>
      <c r="CW21" s="678"/>
      <c r="CX21" s="678"/>
      <c r="CY21" s="686"/>
      <c r="CZ21" s="687"/>
      <c r="DA21" s="687"/>
      <c r="DB21" s="687"/>
      <c r="DC21" s="687"/>
      <c r="DD21" s="677"/>
      <c r="DE21" s="678"/>
      <c r="DF21" s="678"/>
      <c r="DG21" s="678"/>
      <c r="DH21" s="678"/>
      <c r="DI21" s="678"/>
      <c r="DJ21" s="678"/>
      <c r="DK21" s="678"/>
      <c r="DL21" s="678"/>
      <c r="DM21" s="678"/>
      <c r="DN21" s="678"/>
      <c r="DO21" s="678"/>
      <c r="DP21" s="686"/>
      <c r="DQ21" s="677"/>
      <c r="DR21" s="678"/>
      <c r="DS21" s="678"/>
      <c r="DT21" s="678"/>
      <c r="DU21" s="678"/>
      <c r="DV21" s="678"/>
      <c r="DW21" s="678"/>
      <c r="DX21" s="678"/>
      <c r="DY21" s="678"/>
      <c r="DZ21" s="678"/>
      <c r="EA21" s="678"/>
      <c r="EB21" s="678"/>
      <c r="EC21" s="679"/>
    </row>
    <row r="22" spans="2:133" ht="11.25" customHeight="1" x14ac:dyDescent="0.2">
      <c r="B22" s="656" t="s">
        <v>267</v>
      </c>
      <c r="C22" s="657"/>
      <c r="D22" s="657"/>
      <c r="E22" s="657"/>
      <c r="F22" s="657"/>
      <c r="G22" s="657"/>
      <c r="H22" s="657"/>
      <c r="I22" s="657"/>
      <c r="J22" s="657"/>
      <c r="K22" s="657"/>
      <c r="L22" s="657"/>
      <c r="M22" s="657"/>
      <c r="N22" s="657"/>
      <c r="O22" s="657"/>
      <c r="P22" s="657"/>
      <c r="Q22" s="658"/>
      <c r="R22" s="659">
        <v>2456793</v>
      </c>
      <c r="S22" s="660"/>
      <c r="T22" s="660"/>
      <c r="U22" s="660"/>
      <c r="V22" s="660"/>
      <c r="W22" s="660"/>
      <c r="X22" s="660"/>
      <c r="Y22" s="661"/>
      <c r="Z22" s="662">
        <v>40.700000000000003</v>
      </c>
      <c r="AA22" s="662"/>
      <c r="AB22" s="662"/>
      <c r="AC22" s="662"/>
      <c r="AD22" s="663">
        <v>2456793</v>
      </c>
      <c r="AE22" s="663"/>
      <c r="AF22" s="663"/>
      <c r="AG22" s="663"/>
      <c r="AH22" s="663"/>
      <c r="AI22" s="663"/>
      <c r="AJ22" s="663"/>
      <c r="AK22" s="663"/>
      <c r="AL22" s="664">
        <v>67.8</v>
      </c>
      <c r="AM22" s="665"/>
      <c r="AN22" s="665"/>
      <c r="AO22" s="666"/>
      <c r="AP22" s="656" t="s">
        <v>268</v>
      </c>
      <c r="AQ22" s="675"/>
      <c r="AR22" s="675"/>
      <c r="AS22" s="675"/>
      <c r="AT22" s="675"/>
      <c r="AU22" s="675"/>
      <c r="AV22" s="675"/>
      <c r="AW22" s="675"/>
      <c r="AX22" s="675"/>
      <c r="AY22" s="675"/>
      <c r="AZ22" s="675"/>
      <c r="BA22" s="675"/>
      <c r="BB22" s="675"/>
      <c r="BC22" s="675"/>
      <c r="BD22" s="675"/>
      <c r="BE22" s="675"/>
      <c r="BF22" s="676"/>
      <c r="BG22" s="659" t="s">
        <v>122</v>
      </c>
      <c r="BH22" s="660"/>
      <c r="BI22" s="660"/>
      <c r="BJ22" s="660"/>
      <c r="BK22" s="660"/>
      <c r="BL22" s="660"/>
      <c r="BM22" s="660"/>
      <c r="BN22" s="661"/>
      <c r="BO22" s="662" t="s">
        <v>122</v>
      </c>
      <c r="BP22" s="662"/>
      <c r="BQ22" s="662"/>
      <c r="BR22" s="662"/>
      <c r="BS22" s="663" t="s">
        <v>122</v>
      </c>
      <c r="BT22" s="663"/>
      <c r="BU22" s="663"/>
      <c r="BV22" s="663"/>
      <c r="BW22" s="663"/>
      <c r="BX22" s="663"/>
      <c r="BY22" s="663"/>
      <c r="BZ22" s="663"/>
      <c r="CA22" s="663"/>
      <c r="CB22" s="667"/>
      <c r="CD22" s="641" t="s">
        <v>269</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2">
      <c r="B23" s="656" t="s">
        <v>270</v>
      </c>
      <c r="C23" s="657"/>
      <c r="D23" s="657"/>
      <c r="E23" s="657"/>
      <c r="F23" s="657"/>
      <c r="G23" s="657"/>
      <c r="H23" s="657"/>
      <c r="I23" s="657"/>
      <c r="J23" s="657"/>
      <c r="K23" s="657"/>
      <c r="L23" s="657"/>
      <c r="M23" s="657"/>
      <c r="N23" s="657"/>
      <c r="O23" s="657"/>
      <c r="P23" s="657"/>
      <c r="Q23" s="658"/>
      <c r="R23" s="659">
        <v>197532</v>
      </c>
      <c r="S23" s="660"/>
      <c r="T23" s="660"/>
      <c r="U23" s="660"/>
      <c r="V23" s="660"/>
      <c r="W23" s="660"/>
      <c r="X23" s="660"/>
      <c r="Y23" s="661"/>
      <c r="Z23" s="662">
        <v>3.3</v>
      </c>
      <c r="AA23" s="662"/>
      <c r="AB23" s="662"/>
      <c r="AC23" s="662"/>
      <c r="AD23" s="663" t="s">
        <v>122</v>
      </c>
      <c r="AE23" s="663"/>
      <c r="AF23" s="663"/>
      <c r="AG23" s="663"/>
      <c r="AH23" s="663"/>
      <c r="AI23" s="663"/>
      <c r="AJ23" s="663"/>
      <c r="AK23" s="663"/>
      <c r="AL23" s="664" t="s">
        <v>122</v>
      </c>
      <c r="AM23" s="665"/>
      <c r="AN23" s="665"/>
      <c r="AO23" s="666"/>
      <c r="AP23" s="656" t="s">
        <v>271</v>
      </c>
      <c r="AQ23" s="675"/>
      <c r="AR23" s="675"/>
      <c r="AS23" s="675"/>
      <c r="AT23" s="675"/>
      <c r="AU23" s="675"/>
      <c r="AV23" s="675"/>
      <c r="AW23" s="675"/>
      <c r="AX23" s="675"/>
      <c r="AY23" s="675"/>
      <c r="AZ23" s="675"/>
      <c r="BA23" s="675"/>
      <c r="BB23" s="675"/>
      <c r="BC23" s="675"/>
      <c r="BD23" s="675"/>
      <c r="BE23" s="675"/>
      <c r="BF23" s="676"/>
      <c r="BG23" s="659" t="s">
        <v>122</v>
      </c>
      <c r="BH23" s="660"/>
      <c r="BI23" s="660"/>
      <c r="BJ23" s="660"/>
      <c r="BK23" s="660"/>
      <c r="BL23" s="660"/>
      <c r="BM23" s="660"/>
      <c r="BN23" s="661"/>
      <c r="BO23" s="662" t="s">
        <v>122</v>
      </c>
      <c r="BP23" s="662"/>
      <c r="BQ23" s="662"/>
      <c r="BR23" s="662"/>
      <c r="BS23" s="663" t="s">
        <v>122</v>
      </c>
      <c r="BT23" s="663"/>
      <c r="BU23" s="663"/>
      <c r="BV23" s="663"/>
      <c r="BW23" s="663"/>
      <c r="BX23" s="663"/>
      <c r="BY23" s="663"/>
      <c r="BZ23" s="663"/>
      <c r="CA23" s="663"/>
      <c r="CB23" s="667"/>
      <c r="CD23" s="641" t="s">
        <v>211</v>
      </c>
      <c r="CE23" s="642"/>
      <c r="CF23" s="642"/>
      <c r="CG23" s="642"/>
      <c r="CH23" s="642"/>
      <c r="CI23" s="642"/>
      <c r="CJ23" s="642"/>
      <c r="CK23" s="642"/>
      <c r="CL23" s="642"/>
      <c r="CM23" s="642"/>
      <c r="CN23" s="642"/>
      <c r="CO23" s="642"/>
      <c r="CP23" s="642"/>
      <c r="CQ23" s="643"/>
      <c r="CR23" s="641" t="s">
        <v>272</v>
      </c>
      <c r="CS23" s="642"/>
      <c r="CT23" s="642"/>
      <c r="CU23" s="642"/>
      <c r="CV23" s="642"/>
      <c r="CW23" s="642"/>
      <c r="CX23" s="642"/>
      <c r="CY23" s="643"/>
      <c r="CZ23" s="641" t="s">
        <v>273</v>
      </c>
      <c r="DA23" s="642"/>
      <c r="DB23" s="642"/>
      <c r="DC23" s="643"/>
      <c r="DD23" s="641" t="s">
        <v>274</v>
      </c>
      <c r="DE23" s="642"/>
      <c r="DF23" s="642"/>
      <c r="DG23" s="642"/>
      <c r="DH23" s="642"/>
      <c r="DI23" s="642"/>
      <c r="DJ23" s="642"/>
      <c r="DK23" s="643"/>
      <c r="DL23" s="688" t="s">
        <v>275</v>
      </c>
      <c r="DM23" s="689"/>
      <c r="DN23" s="689"/>
      <c r="DO23" s="689"/>
      <c r="DP23" s="689"/>
      <c r="DQ23" s="689"/>
      <c r="DR23" s="689"/>
      <c r="DS23" s="689"/>
      <c r="DT23" s="689"/>
      <c r="DU23" s="689"/>
      <c r="DV23" s="690"/>
      <c r="DW23" s="641" t="s">
        <v>276</v>
      </c>
      <c r="DX23" s="642"/>
      <c r="DY23" s="642"/>
      <c r="DZ23" s="642"/>
      <c r="EA23" s="642"/>
      <c r="EB23" s="642"/>
      <c r="EC23" s="643"/>
    </row>
    <row r="24" spans="2:133" ht="11.25" customHeight="1" x14ac:dyDescent="0.2">
      <c r="B24" s="656" t="s">
        <v>277</v>
      </c>
      <c r="C24" s="657"/>
      <c r="D24" s="657"/>
      <c r="E24" s="657"/>
      <c r="F24" s="657"/>
      <c r="G24" s="657"/>
      <c r="H24" s="657"/>
      <c r="I24" s="657"/>
      <c r="J24" s="657"/>
      <c r="K24" s="657"/>
      <c r="L24" s="657"/>
      <c r="M24" s="657"/>
      <c r="N24" s="657"/>
      <c r="O24" s="657"/>
      <c r="P24" s="657"/>
      <c r="Q24" s="658"/>
      <c r="R24" s="659" t="s">
        <v>122</v>
      </c>
      <c r="S24" s="660"/>
      <c r="T24" s="660"/>
      <c r="U24" s="660"/>
      <c r="V24" s="660"/>
      <c r="W24" s="660"/>
      <c r="X24" s="660"/>
      <c r="Y24" s="661"/>
      <c r="Z24" s="662" t="s">
        <v>122</v>
      </c>
      <c r="AA24" s="662"/>
      <c r="AB24" s="662"/>
      <c r="AC24" s="662"/>
      <c r="AD24" s="663" t="s">
        <v>122</v>
      </c>
      <c r="AE24" s="663"/>
      <c r="AF24" s="663"/>
      <c r="AG24" s="663"/>
      <c r="AH24" s="663"/>
      <c r="AI24" s="663"/>
      <c r="AJ24" s="663"/>
      <c r="AK24" s="663"/>
      <c r="AL24" s="664" t="s">
        <v>122</v>
      </c>
      <c r="AM24" s="665"/>
      <c r="AN24" s="665"/>
      <c r="AO24" s="666"/>
      <c r="AP24" s="656" t="s">
        <v>278</v>
      </c>
      <c r="AQ24" s="675"/>
      <c r="AR24" s="675"/>
      <c r="AS24" s="675"/>
      <c r="AT24" s="675"/>
      <c r="AU24" s="675"/>
      <c r="AV24" s="675"/>
      <c r="AW24" s="675"/>
      <c r="AX24" s="675"/>
      <c r="AY24" s="675"/>
      <c r="AZ24" s="675"/>
      <c r="BA24" s="675"/>
      <c r="BB24" s="675"/>
      <c r="BC24" s="675"/>
      <c r="BD24" s="675"/>
      <c r="BE24" s="675"/>
      <c r="BF24" s="676"/>
      <c r="BG24" s="659" t="s">
        <v>122</v>
      </c>
      <c r="BH24" s="660"/>
      <c r="BI24" s="660"/>
      <c r="BJ24" s="660"/>
      <c r="BK24" s="660"/>
      <c r="BL24" s="660"/>
      <c r="BM24" s="660"/>
      <c r="BN24" s="661"/>
      <c r="BO24" s="662" t="s">
        <v>122</v>
      </c>
      <c r="BP24" s="662"/>
      <c r="BQ24" s="662"/>
      <c r="BR24" s="662"/>
      <c r="BS24" s="663" t="s">
        <v>122</v>
      </c>
      <c r="BT24" s="663"/>
      <c r="BU24" s="663"/>
      <c r="BV24" s="663"/>
      <c r="BW24" s="663"/>
      <c r="BX24" s="663"/>
      <c r="BY24" s="663"/>
      <c r="BZ24" s="663"/>
      <c r="CA24" s="663"/>
      <c r="CB24" s="667"/>
      <c r="CD24" s="645" t="s">
        <v>279</v>
      </c>
      <c r="CE24" s="646"/>
      <c r="CF24" s="646"/>
      <c r="CG24" s="646"/>
      <c r="CH24" s="646"/>
      <c r="CI24" s="646"/>
      <c r="CJ24" s="646"/>
      <c r="CK24" s="646"/>
      <c r="CL24" s="646"/>
      <c r="CM24" s="646"/>
      <c r="CN24" s="646"/>
      <c r="CO24" s="646"/>
      <c r="CP24" s="646"/>
      <c r="CQ24" s="647"/>
      <c r="CR24" s="648">
        <v>2269655</v>
      </c>
      <c r="CS24" s="649"/>
      <c r="CT24" s="649"/>
      <c r="CU24" s="649"/>
      <c r="CV24" s="649"/>
      <c r="CW24" s="649"/>
      <c r="CX24" s="649"/>
      <c r="CY24" s="650"/>
      <c r="CZ24" s="653">
        <v>39.700000000000003</v>
      </c>
      <c r="DA24" s="654"/>
      <c r="DB24" s="654"/>
      <c r="DC24" s="670"/>
      <c r="DD24" s="691">
        <v>1873429</v>
      </c>
      <c r="DE24" s="649"/>
      <c r="DF24" s="649"/>
      <c r="DG24" s="649"/>
      <c r="DH24" s="649"/>
      <c r="DI24" s="649"/>
      <c r="DJ24" s="649"/>
      <c r="DK24" s="650"/>
      <c r="DL24" s="691">
        <v>1782771</v>
      </c>
      <c r="DM24" s="649"/>
      <c r="DN24" s="649"/>
      <c r="DO24" s="649"/>
      <c r="DP24" s="649"/>
      <c r="DQ24" s="649"/>
      <c r="DR24" s="649"/>
      <c r="DS24" s="649"/>
      <c r="DT24" s="649"/>
      <c r="DU24" s="649"/>
      <c r="DV24" s="650"/>
      <c r="DW24" s="653">
        <v>49.1</v>
      </c>
      <c r="DX24" s="654"/>
      <c r="DY24" s="654"/>
      <c r="DZ24" s="654"/>
      <c r="EA24" s="654"/>
      <c r="EB24" s="654"/>
      <c r="EC24" s="655"/>
    </row>
    <row r="25" spans="2:133" ht="11.25" customHeight="1" x14ac:dyDescent="0.2">
      <c r="B25" s="656" t="s">
        <v>280</v>
      </c>
      <c r="C25" s="657"/>
      <c r="D25" s="657"/>
      <c r="E25" s="657"/>
      <c r="F25" s="657"/>
      <c r="G25" s="657"/>
      <c r="H25" s="657"/>
      <c r="I25" s="657"/>
      <c r="J25" s="657"/>
      <c r="K25" s="657"/>
      <c r="L25" s="657"/>
      <c r="M25" s="657"/>
      <c r="N25" s="657"/>
      <c r="O25" s="657"/>
      <c r="P25" s="657"/>
      <c r="Q25" s="658"/>
      <c r="R25" s="659">
        <v>3799065</v>
      </c>
      <c r="S25" s="660"/>
      <c r="T25" s="660"/>
      <c r="U25" s="660"/>
      <c r="V25" s="660"/>
      <c r="W25" s="660"/>
      <c r="X25" s="660"/>
      <c r="Y25" s="661"/>
      <c r="Z25" s="662">
        <v>62.9</v>
      </c>
      <c r="AA25" s="662"/>
      <c r="AB25" s="662"/>
      <c r="AC25" s="662"/>
      <c r="AD25" s="663">
        <v>3601533</v>
      </c>
      <c r="AE25" s="663"/>
      <c r="AF25" s="663"/>
      <c r="AG25" s="663"/>
      <c r="AH25" s="663"/>
      <c r="AI25" s="663"/>
      <c r="AJ25" s="663"/>
      <c r="AK25" s="663"/>
      <c r="AL25" s="664">
        <v>99.3</v>
      </c>
      <c r="AM25" s="665"/>
      <c r="AN25" s="665"/>
      <c r="AO25" s="666"/>
      <c r="AP25" s="656" t="s">
        <v>281</v>
      </c>
      <c r="AQ25" s="675"/>
      <c r="AR25" s="675"/>
      <c r="AS25" s="675"/>
      <c r="AT25" s="675"/>
      <c r="AU25" s="675"/>
      <c r="AV25" s="675"/>
      <c r="AW25" s="675"/>
      <c r="AX25" s="675"/>
      <c r="AY25" s="675"/>
      <c r="AZ25" s="675"/>
      <c r="BA25" s="675"/>
      <c r="BB25" s="675"/>
      <c r="BC25" s="675"/>
      <c r="BD25" s="675"/>
      <c r="BE25" s="675"/>
      <c r="BF25" s="676"/>
      <c r="BG25" s="659" t="s">
        <v>122</v>
      </c>
      <c r="BH25" s="660"/>
      <c r="BI25" s="660"/>
      <c r="BJ25" s="660"/>
      <c r="BK25" s="660"/>
      <c r="BL25" s="660"/>
      <c r="BM25" s="660"/>
      <c r="BN25" s="661"/>
      <c r="BO25" s="662" t="s">
        <v>122</v>
      </c>
      <c r="BP25" s="662"/>
      <c r="BQ25" s="662"/>
      <c r="BR25" s="662"/>
      <c r="BS25" s="663" t="s">
        <v>122</v>
      </c>
      <c r="BT25" s="663"/>
      <c r="BU25" s="663"/>
      <c r="BV25" s="663"/>
      <c r="BW25" s="663"/>
      <c r="BX25" s="663"/>
      <c r="BY25" s="663"/>
      <c r="BZ25" s="663"/>
      <c r="CA25" s="663"/>
      <c r="CB25" s="667"/>
      <c r="CD25" s="656" t="s">
        <v>282</v>
      </c>
      <c r="CE25" s="657"/>
      <c r="CF25" s="657"/>
      <c r="CG25" s="657"/>
      <c r="CH25" s="657"/>
      <c r="CI25" s="657"/>
      <c r="CJ25" s="657"/>
      <c r="CK25" s="657"/>
      <c r="CL25" s="657"/>
      <c r="CM25" s="657"/>
      <c r="CN25" s="657"/>
      <c r="CO25" s="657"/>
      <c r="CP25" s="657"/>
      <c r="CQ25" s="658"/>
      <c r="CR25" s="659">
        <v>1272444</v>
      </c>
      <c r="CS25" s="680"/>
      <c r="CT25" s="680"/>
      <c r="CU25" s="680"/>
      <c r="CV25" s="680"/>
      <c r="CW25" s="680"/>
      <c r="CX25" s="680"/>
      <c r="CY25" s="681"/>
      <c r="CZ25" s="664">
        <v>22.3</v>
      </c>
      <c r="DA25" s="692"/>
      <c r="DB25" s="692"/>
      <c r="DC25" s="694"/>
      <c r="DD25" s="668">
        <v>1182784</v>
      </c>
      <c r="DE25" s="680"/>
      <c r="DF25" s="680"/>
      <c r="DG25" s="680"/>
      <c r="DH25" s="680"/>
      <c r="DI25" s="680"/>
      <c r="DJ25" s="680"/>
      <c r="DK25" s="681"/>
      <c r="DL25" s="668">
        <v>1092226</v>
      </c>
      <c r="DM25" s="680"/>
      <c r="DN25" s="680"/>
      <c r="DO25" s="680"/>
      <c r="DP25" s="680"/>
      <c r="DQ25" s="680"/>
      <c r="DR25" s="680"/>
      <c r="DS25" s="680"/>
      <c r="DT25" s="680"/>
      <c r="DU25" s="680"/>
      <c r="DV25" s="681"/>
      <c r="DW25" s="664">
        <v>30.1</v>
      </c>
      <c r="DX25" s="692"/>
      <c r="DY25" s="692"/>
      <c r="DZ25" s="692"/>
      <c r="EA25" s="692"/>
      <c r="EB25" s="692"/>
      <c r="EC25" s="693"/>
    </row>
    <row r="26" spans="2:133" ht="11.25" customHeight="1" x14ac:dyDescent="0.2">
      <c r="B26" s="656" t="s">
        <v>283</v>
      </c>
      <c r="C26" s="657"/>
      <c r="D26" s="657"/>
      <c r="E26" s="657"/>
      <c r="F26" s="657"/>
      <c r="G26" s="657"/>
      <c r="H26" s="657"/>
      <c r="I26" s="657"/>
      <c r="J26" s="657"/>
      <c r="K26" s="657"/>
      <c r="L26" s="657"/>
      <c r="M26" s="657"/>
      <c r="N26" s="657"/>
      <c r="O26" s="657"/>
      <c r="P26" s="657"/>
      <c r="Q26" s="658"/>
      <c r="R26" s="659">
        <v>572</v>
      </c>
      <c r="S26" s="660"/>
      <c r="T26" s="660"/>
      <c r="U26" s="660"/>
      <c r="V26" s="660"/>
      <c r="W26" s="660"/>
      <c r="X26" s="660"/>
      <c r="Y26" s="661"/>
      <c r="Z26" s="662">
        <v>0</v>
      </c>
      <c r="AA26" s="662"/>
      <c r="AB26" s="662"/>
      <c r="AC26" s="662"/>
      <c r="AD26" s="663">
        <v>572</v>
      </c>
      <c r="AE26" s="663"/>
      <c r="AF26" s="663"/>
      <c r="AG26" s="663"/>
      <c r="AH26" s="663"/>
      <c r="AI26" s="663"/>
      <c r="AJ26" s="663"/>
      <c r="AK26" s="663"/>
      <c r="AL26" s="664">
        <v>0</v>
      </c>
      <c r="AM26" s="665"/>
      <c r="AN26" s="665"/>
      <c r="AO26" s="666"/>
      <c r="AP26" s="656" t="s">
        <v>284</v>
      </c>
      <c r="AQ26" s="675"/>
      <c r="AR26" s="675"/>
      <c r="AS26" s="675"/>
      <c r="AT26" s="675"/>
      <c r="AU26" s="675"/>
      <c r="AV26" s="675"/>
      <c r="AW26" s="675"/>
      <c r="AX26" s="675"/>
      <c r="AY26" s="675"/>
      <c r="AZ26" s="675"/>
      <c r="BA26" s="675"/>
      <c r="BB26" s="675"/>
      <c r="BC26" s="675"/>
      <c r="BD26" s="675"/>
      <c r="BE26" s="675"/>
      <c r="BF26" s="676"/>
      <c r="BG26" s="659" t="s">
        <v>122</v>
      </c>
      <c r="BH26" s="660"/>
      <c r="BI26" s="660"/>
      <c r="BJ26" s="660"/>
      <c r="BK26" s="660"/>
      <c r="BL26" s="660"/>
      <c r="BM26" s="660"/>
      <c r="BN26" s="661"/>
      <c r="BO26" s="662" t="s">
        <v>122</v>
      </c>
      <c r="BP26" s="662"/>
      <c r="BQ26" s="662"/>
      <c r="BR26" s="662"/>
      <c r="BS26" s="663" t="s">
        <v>122</v>
      </c>
      <c r="BT26" s="663"/>
      <c r="BU26" s="663"/>
      <c r="BV26" s="663"/>
      <c r="BW26" s="663"/>
      <c r="BX26" s="663"/>
      <c r="BY26" s="663"/>
      <c r="BZ26" s="663"/>
      <c r="CA26" s="663"/>
      <c r="CB26" s="667"/>
      <c r="CD26" s="656" t="s">
        <v>285</v>
      </c>
      <c r="CE26" s="657"/>
      <c r="CF26" s="657"/>
      <c r="CG26" s="657"/>
      <c r="CH26" s="657"/>
      <c r="CI26" s="657"/>
      <c r="CJ26" s="657"/>
      <c r="CK26" s="657"/>
      <c r="CL26" s="657"/>
      <c r="CM26" s="657"/>
      <c r="CN26" s="657"/>
      <c r="CO26" s="657"/>
      <c r="CP26" s="657"/>
      <c r="CQ26" s="658"/>
      <c r="CR26" s="659">
        <v>652146</v>
      </c>
      <c r="CS26" s="660"/>
      <c r="CT26" s="660"/>
      <c r="CU26" s="660"/>
      <c r="CV26" s="660"/>
      <c r="CW26" s="660"/>
      <c r="CX26" s="660"/>
      <c r="CY26" s="661"/>
      <c r="CZ26" s="664">
        <v>11.4</v>
      </c>
      <c r="DA26" s="692"/>
      <c r="DB26" s="692"/>
      <c r="DC26" s="694"/>
      <c r="DD26" s="668">
        <v>624495</v>
      </c>
      <c r="DE26" s="660"/>
      <c r="DF26" s="660"/>
      <c r="DG26" s="660"/>
      <c r="DH26" s="660"/>
      <c r="DI26" s="660"/>
      <c r="DJ26" s="660"/>
      <c r="DK26" s="661"/>
      <c r="DL26" s="668" t="s">
        <v>122</v>
      </c>
      <c r="DM26" s="660"/>
      <c r="DN26" s="660"/>
      <c r="DO26" s="660"/>
      <c r="DP26" s="660"/>
      <c r="DQ26" s="660"/>
      <c r="DR26" s="660"/>
      <c r="DS26" s="660"/>
      <c r="DT26" s="660"/>
      <c r="DU26" s="660"/>
      <c r="DV26" s="661"/>
      <c r="DW26" s="664" t="s">
        <v>122</v>
      </c>
      <c r="DX26" s="692"/>
      <c r="DY26" s="692"/>
      <c r="DZ26" s="692"/>
      <c r="EA26" s="692"/>
      <c r="EB26" s="692"/>
      <c r="EC26" s="693"/>
    </row>
    <row r="27" spans="2:133" ht="11.25" customHeight="1" x14ac:dyDescent="0.2">
      <c r="B27" s="656" t="s">
        <v>286</v>
      </c>
      <c r="C27" s="657"/>
      <c r="D27" s="657"/>
      <c r="E27" s="657"/>
      <c r="F27" s="657"/>
      <c r="G27" s="657"/>
      <c r="H27" s="657"/>
      <c r="I27" s="657"/>
      <c r="J27" s="657"/>
      <c r="K27" s="657"/>
      <c r="L27" s="657"/>
      <c r="M27" s="657"/>
      <c r="N27" s="657"/>
      <c r="O27" s="657"/>
      <c r="P27" s="657"/>
      <c r="Q27" s="658"/>
      <c r="R27" s="659">
        <v>69635</v>
      </c>
      <c r="S27" s="660"/>
      <c r="T27" s="660"/>
      <c r="U27" s="660"/>
      <c r="V27" s="660"/>
      <c r="W27" s="660"/>
      <c r="X27" s="660"/>
      <c r="Y27" s="661"/>
      <c r="Z27" s="662">
        <v>1.2</v>
      </c>
      <c r="AA27" s="662"/>
      <c r="AB27" s="662"/>
      <c r="AC27" s="662"/>
      <c r="AD27" s="663" t="s">
        <v>122</v>
      </c>
      <c r="AE27" s="663"/>
      <c r="AF27" s="663"/>
      <c r="AG27" s="663"/>
      <c r="AH27" s="663"/>
      <c r="AI27" s="663"/>
      <c r="AJ27" s="663"/>
      <c r="AK27" s="663"/>
      <c r="AL27" s="664" t="s">
        <v>122</v>
      </c>
      <c r="AM27" s="665"/>
      <c r="AN27" s="665"/>
      <c r="AO27" s="666"/>
      <c r="AP27" s="656" t="s">
        <v>287</v>
      </c>
      <c r="AQ27" s="657"/>
      <c r="AR27" s="657"/>
      <c r="AS27" s="657"/>
      <c r="AT27" s="657"/>
      <c r="AU27" s="657"/>
      <c r="AV27" s="657"/>
      <c r="AW27" s="657"/>
      <c r="AX27" s="657"/>
      <c r="AY27" s="657"/>
      <c r="AZ27" s="657"/>
      <c r="BA27" s="657"/>
      <c r="BB27" s="657"/>
      <c r="BC27" s="657"/>
      <c r="BD27" s="657"/>
      <c r="BE27" s="657"/>
      <c r="BF27" s="658"/>
      <c r="BG27" s="659">
        <v>789111</v>
      </c>
      <c r="BH27" s="660"/>
      <c r="BI27" s="660"/>
      <c r="BJ27" s="660"/>
      <c r="BK27" s="660"/>
      <c r="BL27" s="660"/>
      <c r="BM27" s="660"/>
      <c r="BN27" s="661"/>
      <c r="BO27" s="662">
        <v>100</v>
      </c>
      <c r="BP27" s="662"/>
      <c r="BQ27" s="662"/>
      <c r="BR27" s="662"/>
      <c r="BS27" s="663" t="s">
        <v>122</v>
      </c>
      <c r="BT27" s="663"/>
      <c r="BU27" s="663"/>
      <c r="BV27" s="663"/>
      <c r="BW27" s="663"/>
      <c r="BX27" s="663"/>
      <c r="BY27" s="663"/>
      <c r="BZ27" s="663"/>
      <c r="CA27" s="663"/>
      <c r="CB27" s="667"/>
      <c r="CD27" s="656" t="s">
        <v>288</v>
      </c>
      <c r="CE27" s="657"/>
      <c r="CF27" s="657"/>
      <c r="CG27" s="657"/>
      <c r="CH27" s="657"/>
      <c r="CI27" s="657"/>
      <c r="CJ27" s="657"/>
      <c r="CK27" s="657"/>
      <c r="CL27" s="657"/>
      <c r="CM27" s="657"/>
      <c r="CN27" s="657"/>
      <c r="CO27" s="657"/>
      <c r="CP27" s="657"/>
      <c r="CQ27" s="658"/>
      <c r="CR27" s="659">
        <v>479074</v>
      </c>
      <c r="CS27" s="680"/>
      <c r="CT27" s="680"/>
      <c r="CU27" s="680"/>
      <c r="CV27" s="680"/>
      <c r="CW27" s="680"/>
      <c r="CX27" s="680"/>
      <c r="CY27" s="681"/>
      <c r="CZ27" s="664">
        <v>8.4</v>
      </c>
      <c r="DA27" s="692"/>
      <c r="DB27" s="692"/>
      <c r="DC27" s="694"/>
      <c r="DD27" s="668">
        <v>177322</v>
      </c>
      <c r="DE27" s="680"/>
      <c r="DF27" s="680"/>
      <c r="DG27" s="680"/>
      <c r="DH27" s="680"/>
      <c r="DI27" s="680"/>
      <c r="DJ27" s="680"/>
      <c r="DK27" s="681"/>
      <c r="DL27" s="668">
        <v>177222</v>
      </c>
      <c r="DM27" s="680"/>
      <c r="DN27" s="680"/>
      <c r="DO27" s="680"/>
      <c r="DP27" s="680"/>
      <c r="DQ27" s="680"/>
      <c r="DR27" s="680"/>
      <c r="DS27" s="680"/>
      <c r="DT27" s="680"/>
      <c r="DU27" s="680"/>
      <c r="DV27" s="681"/>
      <c r="DW27" s="664">
        <v>4.9000000000000004</v>
      </c>
      <c r="DX27" s="692"/>
      <c r="DY27" s="692"/>
      <c r="DZ27" s="692"/>
      <c r="EA27" s="692"/>
      <c r="EB27" s="692"/>
      <c r="EC27" s="693"/>
    </row>
    <row r="28" spans="2:133" ht="11.25" customHeight="1" x14ac:dyDescent="0.2">
      <c r="B28" s="656" t="s">
        <v>289</v>
      </c>
      <c r="C28" s="657"/>
      <c r="D28" s="657"/>
      <c r="E28" s="657"/>
      <c r="F28" s="657"/>
      <c r="G28" s="657"/>
      <c r="H28" s="657"/>
      <c r="I28" s="657"/>
      <c r="J28" s="657"/>
      <c r="K28" s="657"/>
      <c r="L28" s="657"/>
      <c r="M28" s="657"/>
      <c r="N28" s="657"/>
      <c r="O28" s="657"/>
      <c r="P28" s="657"/>
      <c r="Q28" s="658"/>
      <c r="R28" s="659">
        <v>22093</v>
      </c>
      <c r="S28" s="660"/>
      <c r="T28" s="660"/>
      <c r="U28" s="660"/>
      <c r="V28" s="660"/>
      <c r="W28" s="660"/>
      <c r="X28" s="660"/>
      <c r="Y28" s="661"/>
      <c r="Z28" s="662">
        <v>0.4</v>
      </c>
      <c r="AA28" s="662"/>
      <c r="AB28" s="662"/>
      <c r="AC28" s="662"/>
      <c r="AD28" s="663">
        <v>8631</v>
      </c>
      <c r="AE28" s="663"/>
      <c r="AF28" s="663"/>
      <c r="AG28" s="663"/>
      <c r="AH28" s="663"/>
      <c r="AI28" s="663"/>
      <c r="AJ28" s="663"/>
      <c r="AK28" s="663"/>
      <c r="AL28" s="664">
        <v>0.2</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290</v>
      </c>
      <c r="CE28" s="657"/>
      <c r="CF28" s="657"/>
      <c r="CG28" s="657"/>
      <c r="CH28" s="657"/>
      <c r="CI28" s="657"/>
      <c r="CJ28" s="657"/>
      <c r="CK28" s="657"/>
      <c r="CL28" s="657"/>
      <c r="CM28" s="657"/>
      <c r="CN28" s="657"/>
      <c r="CO28" s="657"/>
      <c r="CP28" s="657"/>
      <c r="CQ28" s="658"/>
      <c r="CR28" s="659">
        <v>518137</v>
      </c>
      <c r="CS28" s="660"/>
      <c r="CT28" s="660"/>
      <c r="CU28" s="660"/>
      <c r="CV28" s="660"/>
      <c r="CW28" s="660"/>
      <c r="CX28" s="660"/>
      <c r="CY28" s="661"/>
      <c r="CZ28" s="664">
        <v>9.1</v>
      </c>
      <c r="DA28" s="692"/>
      <c r="DB28" s="692"/>
      <c r="DC28" s="694"/>
      <c r="DD28" s="668">
        <v>513323</v>
      </c>
      <c r="DE28" s="660"/>
      <c r="DF28" s="660"/>
      <c r="DG28" s="660"/>
      <c r="DH28" s="660"/>
      <c r="DI28" s="660"/>
      <c r="DJ28" s="660"/>
      <c r="DK28" s="661"/>
      <c r="DL28" s="668">
        <v>513323</v>
      </c>
      <c r="DM28" s="660"/>
      <c r="DN28" s="660"/>
      <c r="DO28" s="660"/>
      <c r="DP28" s="660"/>
      <c r="DQ28" s="660"/>
      <c r="DR28" s="660"/>
      <c r="DS28" s="660"/>
      <c r="DT28" s="660"/>
      <c r="DU28" s="660"/>
      <c r="DV28" s="661"/>
      <c r="DW28" s="664">
        <v>14.1</v>
      </c>
      <c r="DX28" s="692"/>
      <c r="DY28" s="692"/>
      <c r="DZ28" s="692"/>
      <c r="EA28" s="692"/>
      <c r="EB28" s="692"/>
      <c r="EC28" s="693"/>
    </row>
    <row r="29" spans="2:133" ht="11.25" customHeight="1" x14ac:dyDescent="0.2">
      <c r="B29" s="656" t="s">
        <v>291</v>
      </c>
      <c r="C29" s="657"/>
      <c r="D29" s="657"/>
      <c r="E29" s="657"/>
      <c r="F29" s="657"/>
      <c r="G29" s="657"/>
      <c r="H29" s="657"/>
      <c r="I29" s="657"/>
      <c r="J29" s="657"/>
      <c r="K29" s="657"/>
      <c r="L29" s="657"/>
      <c r="M29" s="657"/>
      <c r="N29" s="657"/>
      <c r="O29" s="657"/>
      <c r="P29" s="657"/>
      <c r="Q29" s="658"/>
      <c r="R29" s="659">
        <v>3859</v>
      </c>
      <c r="S29" s="660"/>
      <c r="T29" s="660"/>
      <c r="U29" s="660"/>
      <c r="V29" s="660"/>
      <c r="W29" s="660"/>
      <c r="X29" s="660"/>
      <c r="Y29" s="661"/>
      <c r="Z29" s="662">
        <v>0.1</v>
      </c>
      <c r="AA29" s="662"/>
      <c r="AB29" s="662"/>
      <c r="AC29" s="662"/>
      <c r="AD29" s="663" t="s">
        <v>122</v>
      </c>
      <c r="AE29" s="663"/>
      <c r="AF29" s="663"/>
      <c r="AG29" s="663"/>
      <c r="AH29" s="663"/>
      <c r="AI29" s="663"/>
      <c r="AJ29" s="663"/>
      <c r="AK29" s="663"/>
      <c r="AL29" s="664" t="s">
        <v>122</v>
      </c>
      <c r="AM29" s="665"/>
      <c r="AN29" s="665"/>
      <c r="AO29" s="666"/>
      <c r="AP29" s="682"/>
      <c r="AQ29" s="683"/>
      <c r="AR29" s="683"/>
      <c r="AS29" s="683"/>
      <c r="AT29" s="683"/>
      <c r="AU29" s="683"/>
      <c r="AV29" s="683"/>
      <c r="AW29" s="683"/>
      <c r="AX29" s="683"/>
      <c r="AY29" s="683"/>
      <c r="AZ29" s="683"/>
      <c r="BA29" s="683"/>
      <c r="BB29" s="683"/>
      <c r="BC29" s="683"/>
      <c r="BD29" s="683"/>
      <c r="BE29" s="683"/>
      <c r="BF29" s="684"/>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7" t="s">
        <v>292</v>
      </c>
      <c r="CE29" s="698"/>
      <c r="CF29" s="656" t="s">
        <v>66</v>
      </c>
      <c r="CG29" s="657"/>
      <c r="CH29" s="657"/>
      <c r="CI29" s="657"/>
      <c r="CJ29" s="657"/>
      <c r="CK29" s="657"/>
      <c r="CL29" s="657"/>
      <c r="CM29" s="657"/>
      <c r="CN29" s="657"/>
      <c r="CO29" s="657"/>
      <c r="CP29" s="657"/>
      <c r="CQ29" s="658"/>
      <c r="CR29" s="659">
        <v>517989</v>
      </c>
      <c r="CS29" s="680"/>
      <c r="CT29" s="680"/>
      <c r="CU29" s="680"/>
      <c r="CV29" s="680"/>
      <c r="CW29" s="680"/>
      <c r="CX29" s="680"/>
      <c r="CY29" s="681"/>
      <c r="CZ29" s="664">
        <v>9.1</v>
      </c>
      <c r="DA29" s="692"/>
      <c r="DB29" s="692"/>
      <c r="DC29" s="694"/>
      <c r="DD29" s="668">
        <v>513175</v>
      </c>
      <c r="DE29" s="680"/>
      <c r="DF29" s="680"/>
      <c r="DG29" s="680"/>
      <c r="DH29" s="680"/>
      <c r="DI29" s="680"/>
      <c r="DJ29" s="680"/>
      <c r="DK29" s="681"/>
      <c r="DL29" s="668">
        <v>513175</v>
      </c>
      <c r="DM29" s="680"/>
      <c r="DN29" s="680"/>
      <c r="DO29" s="680"/>
      <c r="DP29" s="680"/>
      <c r="DQ29" s="680"/>
      <c r="DR29" s="680"/>
      <c r="DS29" s="680"/>
      <c r="DT29" s="680"/>
      <c r="DU29" s="680"/>
      <c r="DV29" s="681"/>
      <c r="DW29" s="664">
        <v>14.1</v>
      </c>
      <c r="DX29" s="692"/>
      <c r="DY29" s="692"/>
      <c r="DZ29" s="692"/>
      <c r="EA29" s="692"/>
      <c r="EB29" s="692"/>
      <c r="EC29" s="693"/>
    </row>
    <row r="30" spans="2:133" ht="11.25" customHeight="1" x14ac:dyDescent="0.2">
      <c r="B30" s="656" t="s">
        <v>293</v>
      </c>
      <c r="C30" s="657"/>
      <c r="D30" s="657"/>
      <c r="E30" s="657"/>
      <c r="F30" s="657"/>
      <c r="G30" s="657"/>
      <c r="H30" s="657"/>
      <c r="I30" s="657"/>
      <c r="J30" s="657"/>
      <c r="K30" s="657"/>
      <c r="L30" s="657"/>
      <c r="M30" s="657"/>
      <c r="N30" s="657"/>
      <c r="O30" s="657"/>
      <c r="P30" s="657"/>
      <c r="Q30" s="658"/>
      <c r="R30" s="659">
        <v>735743</v>
      </c>
      <c r="S30" s="660"/>
      <c r="T30" s="660"/>
      <c r="U30" s="660"/>
      <c r="V30" s="660"/>
      <c r="W30" s="660"/>
      <c r="X30" s="660"/>
      <c r="Y30" s="661"/>
      <c r="Z30" s="662">
        <v>12.2</v>
      </c>
      <c r="AA30" s="662"/>
      <c r="AB30" s="662"/>
      <c r="AC30" s="662"/>
      <c r="AD30" s="663" t="s">
        <v>122</v>
      </c>
      <c r="AE30" s="663"/>
      <c r="AF30" s="663"/>
      <c r="AG30" s="663"/>
      <c r="AH30" s="663"/>
      <c r="AI30" s="663"/>
      <c r="AJ30" s="663"/>
      <c r="AK30" s="663"/>
      <c r="AL30" s="664" t="s">
        <v>122</v>
      </c>
      <c r="AM30" s="665"/>
      <c r="AN30" s="665"/>
      <c r="AO30" s="666"/>
      <c r="AP30" s="641" t="s">
        <v>211</v>
      </c>
      <c r="AQ30" s="642"/>
      <c r="AR30" s="642"/>
      <c r="AS30" s="642"/>
      <c r="AT30" s="642"/>
      <c r="AU30" s="642"/>
      <c r="AV30" s="642"/>
      <c r="AW30" s="642"/>
      <c r="AX30" s="642"/>
      <c r="AY30" s="642"/>
      <c r="AZ30" s="642"/>
      <c r="BA30" s="642"/>
      <c r="BB30" s="642"/>
      <c r="BC30" s="642"/>
      <c r="BD30" s="642"/>
      <c r="BE30" s="642"/>
      <c r="BF30" s="643"/>
      <c r="BG30" s="641" t="s">
        <v>294</v>
      </c>
      <c r="BH30" s="695"/>
      <c r="BI30" s="695"/>
      <c r="BJ30" s="695"/>
      <c r="BK30" s="695"/>
      <c r="BL30" s="695"/>
      <c r="BM30" s="695"/>
      <c r="BN30" s="695"/>
      <c r="BO30" s="695"/>
      <c r="BP30" s="695"/>
      <c r="BQ30" s="696"/>
      <c r="BR30" s="641" t="s">
        <v>295</v>
      </c>
      <c r="BS30" s="695"/>
      <c r="BT30" s="695"/>
      <c r="BU30" s="695"/>
      <c r="BV30" s="695"/>
      <c r="BW30" s="695"/>
      <c r="BX30" s="695"/>
      <c r="BY30" s="695"/>
      <c r="BZ30" s="695"/>
      <c r="CA30" s="695"/>
      <c r="CB30" s="696"/>
      <c r="CD30" s="699"/>
      <c r="CE30" s="700"/>
      <c r="CF30" s="656" t="s">
        <v>296</v>
      </c>
      <c r="CG30" s="657"/>
      <c r="CH30" s="657"/>
      <c r="CI30" s="657"/>
      <c r="CJ30" s="657"/>
      <c r="CK30" s="657"/>
      <c r="CL30" s="657"/>
      <c r="CM30" s="657"/>
      <c r="CN30" s="657"/>
      <c r="CO30" s="657"/>
      <c r="CP30" s="657"/>
      <c r="CQ30" s="658"/>
      <c r="CR30" s="659">
        <v>508529</v>
      </c>
      <c r="CS30" s="660"/>
      <c r="CT30" s="660"/>
      <c r="CU30" s="660"/>
      <c r="CV30" s="660"/>
      <c r="CW30" s="660"/>
      <c r="CX30" s="660"/>
      <c r="CY30" s="661"/>
      <c r="CZ30" s="664">
        <v>8.9</v>
      </c>
      <c r="DA30" s="692"/>
      <c r="DB30" s="692"/>
      <c r="DC30" s="694"/>
      <c r="DD30" s="668">
        <v>503715</v>
      </c>
      <c r="DE30" s="660"/>
      <c r="DF30" s="660"/>
      <c r="DG30" s="660"/>
      <c r="DH30" s="660"/>
      <c r="DI30" s="660"/>
      <c r="DJ30" s="660"/>
      <c r="DK30" s="661"/>
      <c r="DL30" s="668">
        <v>503715</v>
      </c>
      <c r="DM30" s="660"/>
      <c r="DN30" s="660"/>
      <c r="DO30" s="660"/>
      <c r="DP30" s="660"/>
      <c r="DQ30" s="660"/>
      <c r="DR30" s="660"/>
      <c r="DS30" s="660"/>
      <c r="DT30" s="660"/>
      <c r="DU30" s="660"/>
      <c r="DV30" s="661"/>
      <c r="DW30" s="664">
        <v>13.9</v>
      </c>
      <c r="DX30" s="692"/>
      <c r="DY30" s="692"/>
      <c r="DZ30" s="692"/>
      <c r="EA30" s="692"/>
      <c r="EB30" s="692"/>
      <c r="EC30" s="693"/>
    </row>
    <row r="31" spans="2:133" ht="11.25" customHeight="1" x14ac:dyDescent="0.2">
      <c r="B31" s="672" t="s">
        <v>297</v>
      </c>
      <c r="C31" s="673"/>
      <c r="D31" s="673"/>
      <c r="E31" s="673"/>
      <c r="F31" s="673"/>
      <c r="G31" s="673"/>
      <c r="H31" s="673"/>
      <c r="I31" s="673"/>
      <c r="J31" s="673"/>
      <c r="K31" s="673"/>
      <c r="L31" s="673"/>
      <c r="M31" s="673"/>
      <c r="N31" s="673"/>
      <c r="O31" s="673"/>
      <c r="P31" s="673"/>
      <c r="Q31" s="674"/>
      <c r="R31" s="659" t="s">
        <v>122</v>
      </c>
      <c r="S31" s="660"/>
      <c r="T31" s="660"/>
      <c r="U31" s="660"/>
      <c r="V31" s="660"/>
      <c r="W31" s="660"/>
      <c r="X31" s="660"/>
      <c r="Y31" s="661"/>
      <c r="Z31" s="662" t="s">
        <v>122</v>
      </c>
      <c r="AA31" s="662"/>
      <c r="AB31" s="662"/>
      <c r="AC31" s="662"/>
      <c r="AD31" s="663" t="s">
        <v>122</v>
      </c>
      <c r="AE31" s="663"/>
      <c r="AF31" s="663"/>
      <c r="AG31" s="663"/>
      <c r="AH31" s="663"/>
      <c r="AI31" s="663"/>
      <c r="AJ31" s="663"/>
      <c r="AK31" s="663"/>
      <c r="AL31" s="664" t="s">
        <v>122</v>
      </c>
      <c r="AM31" s="665"/>
      <c r="AN31" s="665"/>
      <c r="AO31" s="666"/>
      <c r="AP31" s="707" t="s">
        <v>298</v>
      </c>
      <c r="AQ31" s="708"/>
      <c r="AR31" s="708"/>
      <c r="AS31" s="708"/>
      <c r="AT31" s="713" t="s">
        <v>299</v>
      </c>
      <c r="AU31" s="200"/>
      <c r="AV31" s="200"/>
      <c r="AW31" s="200"/>
      <c r="AX31" s="645" t="s">
        <v>177</v>
      </c>
      <c r="AY31" s="646"/>
      <c r="AZ31" s="646"/>
      <c r="BA31" s="646"/>
      <c r="BB31" s="646"/>
      <c r="BC31" s="646"/>
      <c r="BD31" s="646"/>
      <c r="BE31" s="646"/>
      <c r="BF31" s="647"/>
      <c r="BG31" s="706">
        <v>99.2</v>
      </c>
      <c r="BH31" s="703"/>
      <c r="BI31" s="703"/>
      <c r="BJ31" s="703"/>
      <c r="BK31" s="703"/>
      <c r="BL31" s="703"/>
      <c r="BM31" s="654">
        <v>97.2</v>
      </c>
      <c r="BN31" s="703"/>
      <c r="BO31" s="703"/>
      <c r="BP31" s="703"/>
      <c r="BQ31" s="704"/>
      <c r="BR31" s="706">
        <v>99.2</v>
      </c>
      <c r="BS31" s="703"/>
      <c r="BT31" s="703"/>
      <c r="BU31" s="703"/>
      <c r="BV31" s="703"/>
      <c r="BW31" s="703"/>
      <c r="BX31" s="654">
        <v>97.1</v>
      </c>
      <c r="BY31" s="703"/>
      <c r="BZ31" s="703"/>
      <c r="CA31" s="703"/>
      <c r="CB31" s="704"/>
      <c r="CD31" s="699"/>
      <c r="CE31" s="700"/>
      <c r="CF31" s="656" t="s">
        <v>300</v>
      </c>
      <c r="CG31" s="657"/>
      <c r="CH31" s="657"/>
      <c r="CI31" s="657"/>
      <c r="CJ31" s="657"/>
      <c r="CK31" s="657"/>
      <c r="CL31" s="657"/>
      <c r="CM31" s="657"/>
      <c r="CN31" s="657"/>
      <c r="CO31" s="657"/>
      <c r="CP31" s="657"/>
      <c r="CQ31" s="658"/>
      <c r="CR31" s="659">
        <v>9460</v>
      </c>
      <c r="CS31" s="680"/>
      <c r="CT31" s="680"/>
      <c r="CU31" s="680"/>
      <c r="CV31" s="680"/>
      <c r="CW31" s="680"/>
      <c r="CX31" s="680"/>
      <c r="CY31" s="681"/>
      <c r="CZ31" s="664">
        <v>0.2</v>
      </c>
      <c r="DA31" s="692"/>
      <c r="DB31" s="692"/>
      <c r="DC31" s="694"/>
      <c r="DD31" s="668">
        <v>9460</v>
      </c>
      <c r="DE31" s="680"/>
      <c r="DF31" s="680"/>
      <c r="DG31" s="680"/>
      <c r="DH31" s="680"/>
      <c r="DI31" s="680"/>
      <c r="DJ31" s="680"/>
      <c r="DK31" s="681"/>
      <c r="DL31" s="668">
        <v>9460</v>
      </c>
      <c r="DM31" s="680"/>
      <c r="DN31" s="680"/>
      <c r="DO31" s="680"/>
      <c r="DP31" s="680"/>
      <c r="DQ31" s="680"/>
      <c r="DR31" s="680"/>
      <c r="DS31" s="680"/>
      <c r="DT31" s="680"/>
      <c r="DU31" s="680"/>
      <c r="DV31" s="681"/>
      <c r="DW31" s="664">
        <v>0.3</v>
      </c>
      <c r="DX31" s="692"/>
      <c r="DY31" s="692"/>
      <c r="DZ31" s="692"/>
      <c r="EA31" s="692"/>
      <c r="EB31" s="692"/>
      <c r="EC31" s="693"/>
    </row>
    <row r="32" spans="2:133" ht="11.25" customHeight="1" x14ac:dyDescent="0.2">
      <c r="B32" s="656" t="s">
        <v>301</v>
      </c>
      <c r="C32" s="657"/>
      <c r="D32" s="657"/>
      <c r="E32" s="657"/>
      <c r="F32" s="657"/>
      <c r="G32" s="657"/>
      <c r="H32" s="657"/>
      <c r="I32" s="657"/>
      <c r="J32" s="657"/>
      <c r="K32" s="657"/>
      <c r="L32" s="657"/>
      <c r="M32" s="657"/>
      <c r="N32" s="657"/>
      <c r="O32" s="657"/>
      <c r="P32" s="657"/>
      <c r="Q32" s="658"/>
      <c r="R32" s="659">
        <v>348641</v>
      </c>
      <c r="S32" s="660"/>
      <c r="T32" s="660"/>
      <c r="U32" s="660"/>
      <c r="V32" s="660"/>
      <c r="W32" s="660"/>
      <c r="X32" s="660"/>
      <c r="Y32" s="661"/>
      <c r="Z32" s="662">
        <v>5.8</v>
      </c>
      <c r="AA32" s="662"/>
      <c r="AB32" s="662"/>
      <c r="AC32" s="662"/>
      <c r="AD32" s="663" t="s">
        <v>122</v>
      </c>
      <c r="AE32" s="663"/>
      <c r="AF32" s="663"/>
      <c r="AG32" s="663"/>
      <c r="AH32" s="663"/>
      <c r="AI32" s="663"/>
      <c r="AJ32" s="663"/>
      <c r="AK32" s="663"/>
      <c r="AL32" s="664" t="s">
        <v>122</v>
      </c>
      <c r="AM32" s="665"/>
      <c r="AN32" s="665"/>
      <c r="AO32" s="666"/>
      <c r="AP32" s="709"/>
      <c r="AQ32" s="710"/>
      <c r="AR32" s="710"/>
      <c r="AS32" s="710"/>
      <c r="AT32" s="714"/>
      <c r="AU32" s="196" t="s">
        <v>302</v>
      </c>
      <c r="AX32" s="656" t="s">
        <v>303</v>
      </c>
      <c r="AY32" s="657"/>
      <c r="AZ32" s="657"/>
      <c r="BA32" s="657"/>
      <c r="BB32" s="657"/>
      <c r="BC32" s="657"/>
      <c r="BD32" s="657"/>
      <c r="BE32" s="657"/>
      <c r="BF32" s="658"/>
      <c r="BG32" s="716">
        <v>99.5</v>
      </c>
      <c r="BH32" s="680"/>
      <c r="BI32" s="680"/>
      <c r="BJ32" s="680"/>
      <c r="BK32" s="680"/>
      <c r="BL32" s="680"/>
      <c r="BM32" s="665">
        <v>98.1</v>
      </c>
      <c r="BN32" s="680"/>
      <c r="BO32" s="680"/>
      <c r="BP32" s="680"/>
      <c r="BQ32" s="705"/>
      <c r="BR32" s="716">
        <v>99.4</v>
      </c>
      <c r="BS32" s="680"/>
      <c r="BT32" s="680"/>
      <c r="BU32" s="680"/>
      <c r="BV32" s="680"/>
      <c r="BW32" s="680"/>
      <c r="BX32" s="665">
        <v>98</v>
      </c>
      <c r="BY32" s="680"/>
      <c r="BZ32" s="680"/>
      <c r="CA32" s="680"/>
      <c r="CB32" s="705"/>
      <c r="CD32" s="701"/>
      <c r="CE32" s="702"/>
      <c r="CF32" s="656" t="s">
        <v>304</v>
      </c>
      <c r="CG32" s="657"/>
      <c r="CH32" s="657"/>
      <c r="CI32" s="657"/>
      <c r="CJ32" s="657"/>
      <c r="CK32" s="657"/>
      <c r="CL32" s="657"/>
      <c r="CM32" s="657"/>
      <c r="CN32" s="657"/>
      <c r="CO32" s="657"/>
      <c r="CP32" s="657"/>
      <c r="CQ32" s="658"/>
      <c r="CR32" s="659">
        <v>148</v>
      </c>
      <c r="CS32" s="660"/>
      <c r="CT32" s="660"/>
      <c r="CU32" s="660"/>
      <c r="CV32" s="660"/>
      <c r="CW32" s="660"/>
      <c r="CX32" s="660"/>
      <c r="CY32" s="661"/>
      <c r="CZ32" s="664">
        <v>0</v>
      </c>
      <c r="DA32" s="692"/>
      <c r="DB32" s="692"/>
      <c r="DC32" s="694"/>
      <c r="DD32" s="668">
        <v>148</v>
      </c>
      <c r="DE32" s="660"/>
      <c r="DF32" s="660"/>
      <c r="DG32" s="660"/>
      <c r="DH32" s="660"/>
      <c r="DI32" s="660"/>
      <c r="DJ32" s="660"/>
      <c r="DK32" s="661"/>
      <c r="DL32" s="668">
        <v>148</v>
      </c>
      <c r="DM32" s="660"/>
      <c r="DN32" s="660"/>
      <c r="DO32" s="660"/>
      <c r="DP32" s="660"/>
      <c r="DQ32" s="660"/>
      <c r="DR32" s="660"/>
      <c r="DS32" s="660"/>
      <c r="DT32" s="660"/>
      <c r="DU32" s="660"/>
      <c r="DV32" s="661"/>
      <c r="DW32" s="664">
        <v>0</v>
      </c>
      <c r="DX32" s="692"/>
      <c r="DY32" s="692"/>
      <c r="DZ32" s="692"/>
      <c r="EA32" s="692"/>
      <c r="EB32" s="692"/>
      <c r="EC32" s="693"/>
    </row>
    <row r="33" spans="2:133" ht="11.25" customHeight="1" x14ac:dyDescent="0.2">
      <c r="B33" s="656" t="s">
        <v>305</v>
      </c>
      <c r="C33" s="657"/>
      <c r="D33" s="657"/>
      <c r="E33" s="657"/>
      <c r="F33" s="657"/>
      <c r="G33" s="657"/>
      <c r="H33" s="657"/>
      <c r="I33" s="657"/>
      <c r="J33" s="657"/>
      <c r="K33" s="657"/>
      <c r="L33" s="657"/>
      <c r="M33" s="657"/>
      <c r="N33" s="657"/>
      <c r="O33" s="657"/>
      <c r="P33" s="657"/>
      <c r="Q33" s="658"/>
      <c r="R33" s="659">
        <v>12602</v>
      </c>
      <c r="S33" s="660"/>
      <c r="T33" s="660"/>
      <c r="U33" s="660"/>
      <c r="V33" s="660"/>
      <c r="W33" s="660"/>
      <c r="X33" s="660"/>
      <c r="Y33" s="661"/>
      <c r="Z33" s="662">
        <v>0.2</v>
      </c>
      <c r="AA33" s="662"/>
      <c r="AB33" s="662"/>
      <c r="AC33" s="662"/>
      <c r="AD33" s="663">
        <v>1182</v>
      </c>
      <c r="AE33" s="663"/>
      <c r="AF33" s="663"/>
      <c r="AG33" s="663"/>
      <c r="AH33" s="663"/>
      <c r="AI33" s="663"/>
      <c r="AJ33" s="663"/>
      <c r="AK33" s="663"/>
      <c r="AL33" s="664">
        <v>0</v>
      </c>
      <c r="AM33" s="665"/>
      <c r="AN33" s="665"/>
      <c r="AO33" s="666"/>
      <c r="AP33" s="711"/>
      <c r="AQ33" s="712"/>
      <c r="AR33" s="712"/>
      <c r="AS33" s="712"/>
      <c r="AT33" s="715"/>
      <c r="AU33" s="201"/>
      <c r="AV33" s="201"/>
      <c r="AW33" s="201"/>
      <c r="AX33" s="682" t="s">
        <v>306</v>
      </c>
      <c r="AY33" s="683"/>
      <c r="AZ33" s="683"/>
      <c r="BA33" s="683"/>
      <c r="BB33" s="683"/>
      <c r="BC33" s="683"/>
      <c r="BD33" s="683"/>
      <c r="BE33" s="683"/>
      <c r="BF33" s="684"/>
      <c r="BG33" s="717">
        <v>99</v>
      </c>
      <c r="BH33" s="718"/>
      <c r="BI33" s="718"/>
      <c r="BJ33" s="718"/>
      <c r="BK33" s="718"/>
      <c r="BL33" s="718"/>
      <c r="BM33" s="719">
        <v>96.1</v>
      </c>
      <c r="BN33" s="718"/>
      <c r="BO33" s="718"/>
      <c r="BP33" s="718"/>
      <c r="BQ33" s="720"/>
      <c r="BR33" s="717">
        <v>99</v>
      </c>
      <c r="BS33" s="718"/>
      <c r="BT33" s="718"/>
      <c r="BU33" s="718"/>
      <c r="BV33" s="718"/>
      <c r="BW33" s="718"/>
      <c r="BX33" s="719">
        <v>96</v>
      </c>
      <c r="BY33" s="718"/>
      <c r="BZ33" s="718"/>
      <c r="CA33" s="718"/>
      <c r="CB33" s="720"/>
      <c r="CD33" s="656" t="s">
        <v>307</v>
      </c>
      <c r="CE33" s="657"/>
      <c r="CF33" s="657"/>
      <c r="CG33" s="657"/>
      <c r="CH33" s="657"/>
      <c r="CI33" s="657"/>
      <c r="CJ33" s="657"/>
      <c r="CK33" s="657"/>
      <c r="CL33" s="657"/>
      <c r="CM33" s="657"/>
      <c r="CN33" s="657"/>
      <c r="CO33" s="657"/>
      <c r="CP33" s="657"/>
      <c r="CQ33" s="658"/>
      <c r="CR33" s="659">
        <v>2833172</v>
      </c>
      <c r="CS33" s="680"/>
      <c r="CT33" s="680"/>
      <c r="CU33" s="680"/>
      <c r="CV33" s="680"/>
      <c r="CW33" s="680"/>
      <c r="CX33" s="680"/>
      <c r="CY33" s="681"/>
      <c r="CZ33" s="664">
        <v>49.6</v>
      </c>
      <c r="DA33" s="692"/>
      <c r="DB33" s="692"/>
      <c r="DC33" s="694"/>
      <c r="DD33" s="668">
        <v>2167557</v>
      </c>
      <c r="DE33" s="680"/>
      <c r="DF33" s="680"/>
      <c r="DG33" s="680"/>
      <c r="DH33" s="680"/>
      <c r="DI33" s="680"/>
      <c r="DJ33" s="680"/>
      <c r="DK33" s="681"/>
      <c r="DL33" s="668">
        <v>1606188</v>
      </c>
      <c r="DM33" s="680"/>
      <c r="DN33" s="680"/>
      <c r="DO33" s="680"/>
      <c r="DP33" s="680"/>
      <c r="DQ33" s="680"/>
      <c r="DR33" s="680"/>
      <c r="DS33" s="680"/>
      <c r="DT33" s="680"/>
      <c r="DU33" s="680"/>
      <c r="DV33" s="681"/>
      <c r="DW33" s="664">
        <v>44.2</v>
      </c>
      <c r="DX33" s="692"/>
      <c r="DY33" s="692"/>
      <c r="DZ33" s="692"/>
      <c r="EA33" s="692"/>
      <c r="EB33" s="692"/>
      <c r="EC33" s="693"/>
    </row>
    <row r="34" spans="2:133" ht="11.25" customHeight="1" x14ac:dyDescent="0.2">
      <c r="B34" s="656" t="s">
        <v>308</v>
      </c>
      <c r="C34" s="657"/>
      <c r="D34" s="657"/>
      <c r="E34" s="657"/>
      <c r="F34" s="657"/>
      <c r="G34" s="657"/>
      <c r="H34" s="657"/>
      <c r="I34" s="657"/>
      <c r="J34" s="657"/>
      <c r="K34" s="657"/>
      <c r="L34" s="657"/>
      <c r="M34" s="657"/>
      <c r="N34" s="657"/>
      <c r="O34" s="657"/>
      <c r="P34" s="657"/>
      <c r="Q34" s="658"/>
      <c r="R34" s="659">
        <v>122379</v>
      </c>
      <c r="S34" s="660"/>
      <c r="T34" s="660"/>
      <c r="U34" s="660"/>
      <c r="V34" s="660"/>
      <c r="W34" s="660"/>
      <c r="X34" s="660"/>
      <c r="Y34" s="661"/>
      <c r="Z34" s="662">
        <v>2</v>
      </c>
      <c r="AA34" s="662"/>
      <c r="AB34" s="662"/>
      <c r="AC34" s="662"/>
      <c r="AD34" s="663" t="s">
        <v>122</v>
      </c>
      <c r="AE34" s="663"/>
      <c r="AF34" s="663"/>
      <c r="AG34" s="663"/>
      <c r="AH34" s="663"/>
      <c r="AI34" s="663"/>
      <c r="AJ34" s="663"/>
      <c r="AK34" s="663"/>
      <c r="AL34" s="664" t="s">
        <v>122</v>
      </c>
      <c r="AM34" s="665"/>
      <c r="AN34" s="665"/>
      <c r="AO34" s="666"/>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56" t="s">
        <v>309</v>
      </c>
      <c r="CE34" s="657"/>
      <c r="CF34" s="657"/>
      <c r="CG34" s="657"/>
      <c r="CH34" s="657"/>
      <c r="CI34" s="657"/>
      <c r="CJ34" s="657"/>
      <c r="CK34" s="657"/>
      <c r="CL34" s="657"/>
      <c r="CM34" s="657"/>
      <c r="CN34" s="657"/>
      <c r="CO34" s="657"/>
      <c r="CP34" s="657"/>
      <c r="CQ34" s="658"/>
      <c r="CR34" s="659">
        <v>932430</v>
      </c>
      <c r="CS34" s="660"/>
      <c r="CT34" s="660"/>
      <c r="CU34" s="660"/>
      <c r="CV34" s="660"/>
      <c r="CW34" s="660"/>
      <c r="CX34" s="660"/>
      <c r="CY34" s="661"/>
      <c r="CZ34" s="664">
        <v>16.3</v>
      </c>
      <c r="DA34" s="692"/>
      <c r="DB34" s="692"/>
      <c r="DC34" s="694"/>
      <c r="DD34" s="668">
        <v>580203</v>
      </c>
      <c r="DE34" s="660"/>
      <c r="DF34" s="660"/>
      <c r="DG34" s="660"/>
      <c r="DH34" s="660"/>
      <c r="DI34" s="660"/>
      <c r="DJ34" s="660"/>
      <c r="DK34" s="661"/>
      <c r="DL34" s="668">
        <v>446612</v>
      </c>
      <c r="DM34" s="660"/>
      <c r="DN34" s="660"/>
      <c r="DO34" s="660"/>
      <c r="DP34" s="660"/>
      <c r="DQ34" s="660"/>
      <c r="DR34" s="660"/>
      <c r="DS34" s="660"/>
      <c r="DT34" s="660"/>
      <c r="DU34" s="660"/>
      <c r="DV34" s="661"/>
      <c r="DW34" s="664">
        <v>12.3</v>
      </c>
      <c r="DX34" s="692"/>
      <c r="DY34" s="692"/>
      <c r="DZ34" s="692"/>
      <c r="EA34" s="692"/>
      <c r="EB34" s="692"/>
      <c r="EC34" s="693"/>
    </row>
    <row r="35" spans="2:133" ht="11.25" customHeight="1" x14ac:dyDescent="0.2">
      <c r="B35" s="656" t="s">
        <v>310</v>
      </c>
      <c r="C35" s="657"/>
      <c r="D35" s="657"/>
      <c r="E35" s="657"/>
      <c r="F35" s="657"/>
      <c r="G35" s="657"/>
      <c r="H35" s="657"/>
      <c r="I35" s="657"/>
      <c r="J35" s="657"/>
      <c r="K35" s="657"/>
      <c r="L35" s="657"/>
      <c r="M35" s="657"/>
      <c r="N35" s="657"/>
      <c r="O35" s="657"/>
      <c r="P35" s="657"/>
      <c r="Q35" s="658"/>
      <c r="R35" s="659">
        <v>456056</v>
      </c>
      <c r="S35" s="660"/>
      <c r="T35" s="660"/>
      <c r="U35" s="660"/>
      <c r="V35" s="660"/>
      <c r="W35" s="660"/>
      <c r="X35" s="660"/>
      <c r="Y35" s="661"/>
      <c r="Z35" s="662">
        <v>7.5</v>
      </c>
      <c r="AA35" s="662"/>
      <c r="AB35" s="662"/>
      <c r="AC35" s="662"/>
      <c r="AD35" s="663" t="s">
        <v>122</v>
      </c>
      <c r="AE35" s="663"/>
      <c r="AF35" s="663"/>
      <c r="AG35" s="663"/>
      <c r="AH35" s="663"/>
      <c r="AI35" s="663"/>
      <c r="AJ35" s="663"/>
      <c r="AK35" s="663"/>
      <c r="AL35" s="664" t="s">
        <v>122</v>
      </c>
      <c r="AM35" s="665"/>
      <c r="AN35" s="665"/>
      <c r="AO35" s="666"/>
      <c r="AP35" s="206"/>
      <c r="AQ35" s="641" t="s">
        <v>311</v>
      </c>
      <c r="AR35" s="642"/>
      <c r="AS35" s="642"/>
      <c r="AT35" s="642"/>
      <c r="AU35" s="642"/>
      <c r="AV35" s="642"/>
      <c r="AW35" s="642"/>
      <c r="AX35" s="642"/>
      <c r="AY35" s="642"/>
      <c r="AZ35" s="642"/>
      <c r="BA35" s="642"/>
      <c r="BB35" s="642"/>
      <c r="BC35" s="642"/>
      <c r="BD35" s="642"/>
      <c r="BE35" s="642"/>
      <c r="BF35" s="643"/>
      <c r="BG35" s="641" t="s">
        <v>312</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313</v>
      </c>
      <c r="CE35" s="657"/>
      <c r="CF35" s="657"/>
      <c r="CG35" s="657"/>
      <c r="CH35" s="657"/>
      <c r="CI35" s="657"/>
      <c r="CJ35" s="657"/>
      <c r="CK35" s="657"/>
      <c r="CL35" s="657"/>
      <c r="CM35" s="657"/>
      <c r="CN35" s="657"/>
      <c r="CO35" s="657"/>
      <c r="CP35" s="657"/>
      <c r="CQ35" s="658"/>
      <c r="CR35" s="659">
        <v>41432</v>
      </c>
      <c r="CS35" s="680"/>
      <c r="CT35" s="680"/>
      <c r="CU35" s="680"/>
      <c r="CV35" s="680"/>
      <c r="CW35" s="680"/>
      <c r="CX35" s="680"/>
      <c r="CY35" s="681"/>
      <c r="CZ35" s="664">
        <v>0.7</v>
      </c>
      <c r="DA35" s="692"/>
      <c r="DB35" s="692"/>
      <c r="DC35" s="694"/>
      <c r="DD35" s="668">
        <v>40222</v>
      </c>
      <c r="DE35" s="680"/>
      <c r="DF35" s="680"/>
      <c r="DG35" s="680"/>
      <c r="DH35" s="680"/>
      <c r="DI35" s="680"/>
      <c r="DJ35" s="680"/>
      <c r="DK35" s="681"/>
      <c r="DL35" s="668">
        <v>28309</v>
      </c>
      <c r="DM35" s="680"/>
      <c r="DN35" s="680"/>
      <c r="DO35" s="680"/>
      <c r="DP35" s="680"/>
      <c r="DQ35" s="680"/>
      <c r="DR35" s="680"/>
      <c r="DS35" s="680"/>
      <c r="DT35" s="680"/>
      <c r="DU35" s="680"/>
      <c r="DV35" s="681"/>
      <c r="DW35" s="664">
        <v>0.8</v>
      </c>
      <c r="DX35" s="692"/>
      <c r="DY35" s="692"/>
      <c r="DZ35" s="692"/>
      <c r="EA35" s="692"/>
      <c r="EB35" s="692"/>
      <c r="EC35" s="693"/>
    </row>
    <row r="36" spans="2:133" ht="11.25" customHeight="1" x14ac:dyDescent="0.2">
      <c r="B36" s="656" t="s">
        <v>314</v>
      </c>
      <c r="C36" s="657"/>
      <c r="D36" s="657"/>
      <c r="E36" s="657"/>
      <c r="F36" s="657"/>
      <c r="G36" s="657"/>
      <c r="H36" s="657"/>
      <c r="I36" s="657"/>
      <c r="J36" s="657"/>
      <c r="K36" s="657"/>
      <c r="L36" s="657"/>
      <c r="M36" s="657"/>
      <c r="N36" s="657"/>
      <c r="O36" s="657"/>
      <c r="P36" s="657"/>
      <c r="Q36" s="658"/>
      <c r="R36" s="659">
        <v>135308</v>
      </c>
      <c r="S36" s="660"/>
      <c r="T36" s="660"/>
      <c r="U36" s="660"/>
      <c r="V36" s="660"/>
      <c r="W36" s="660"/>
      <c r="X36" s="660"/>
      <c r="Y36" s="661"/>
      <c r="Z36" s="662">
        <v>2.2000000000000002</v>
      </c>
      <c r="AA36" s="662"/>
      <c r="AB36" s="662"/>
      <c r="AC36" s="662"/>
      <c r="AD36" s="663" t="s">
        <v>122</v>
      </c>
      <c r="AE36" s="663"/>
      <c r="AF36" s="663"/>
      <c r="AG36" s="663"/>
      <c r="AH36" s="663"/>
      <c r="AI36" s="663"/>
      <c r="AJ36" s="663"/>
      <c r="AK36" s="663"/>
      <c r="AL36" s="664" t="s">
        <v>122</v>
      </c>
      <c r="AM36" s="665"/>
      <c r="AN36" s="665"/>
      <c r="AO36" s="666"/>
      <c r="AP36" s="206"/>
      <c r="AQ36" s="725" t="s">
        <v>315</v>
      </c>
      <c r="AR36" s="726"/>
      <c r="AS36" s="726"/>
      <c r="AT36" s="726"/>
      <c r="AU36" s="726"/>
      <c r="AV36" s="726"/>
      <c r="AW36" s="726"/>
      <c r="AX36" s="726"/>
      <c r="AY36" s="727"/>
      <c r="AZ36" s="648">
        <v>877630</v>
      </c>
      <c r="BA36" s="649"/>
      <c r="BB36" s="649"/>
      <c r="BC36" s="649"/>
      <c r="BD36" s="649"/>
      <c r="BE36" s="649"/>
      <c r="BF36" s="721"/>
      <c r="BG36" s="645" t="s">
        <v>316</v>
      </c>
      <c r="BH36" s="646"/>
      <c r="BI36" s="646"/>
      <c r="BJ36" s="646"/>
      <c r="BK36" s="646"/>
      <c r="BL36" s="646"/>
      <c r="BM36" s="646"/>
      <c r="BN36" s="646"/>
      <c r="BO36" s="646"/>
      <c r="BP36" s="646"/>
      <c r="BQ36" s="646"/>
      <c r="BR36" s="646"/>
      <c r="BS36" s="646"/>
      <c r="BT36" s="646"/>
      <c r="BU36" s="647"/>
      <c r="BV36" s="648">
        <v>271577</v>
      </c>
      <c r="BW36" s="649"/>
      <c r="BX36" s="649"/>
      <c r="BY36" s="649"/>
      <c r="BZ36" s="649"/>
      <c r="CA36" s="649"/>
      <c r="CB36" s="721"/>
      <c r="CD36" s="656" t="s">
        <v>317</v>
      </c>
      <c r="CE36" s="657"/>
      <c r="CF36" s="657"/>
      <c r="CG36" s="657"/>
      <c r="CH36" s="657"/>
      <c r="CI36" s="657"/>
      <c r="CJ36" s="657"/>
      <c r="CK36" s="657"/>
      <c r="CL36" s="657"/>
      <c r="CM36" s="657"/>
      <c r="CN36" s="657"/>
      <c r="CO36" s="657"/>
      <c r="CP36" s="657"/>
      <c r="CQ36" s="658"/>
      <c r="CR36" s="659">
        <v>1053753</v>
      </c>
      <c r="CS36" s="660"/>
      <c r="CT36" s="660"/>
      <c r="CU36" s="660"/>
      <c r="CV36" s="660"/>
      <c r="CW36" s="660"/>
      <c r="CX36" s="660"/>
      <c r="CY36" s="661"/>
      <c r="CZ36" s="664">
        <v>18.399999999999999</v>
      </c>
      <c r="DA36" s="692"/>
      <c r="DB36" s="692"/>
      <c r="DC36" s="694"/>
      <c r="DD36" s="668">
        <v>824503</v>
      </c>
      <c r="DE36" s="660"/>
      <c r="DF36" s="660"/>
      <c r="DG36" s="660"/>
      <c r="DH36" s="660"/>
      <c r="DI36" s="660"/>
      <c r="DJ36" s="660"/>
      <c r="DK36" s="661"/>
      <c r="DL36" s="668">
        <v>661640</v>
      </c>
      <c r="DM36" s="660"/>
      <c r="DN36" s="660"/>
      <c r="DO36" s="660"/>
      <c r="DP36" s="660"/>
      <c r="DQ36" s="660"/>
      <c r="DR36" s="660"/>
      <c r="DS36" s="660"/>
      <c r="DT36" s="660"/>
      <c r="DU36" s="660"/>
      <c r="DV36" s="661"/>
      <c r="DW36" s="664">
        <v>18.2</v>
      </c>
      <c r="DX36" s="692"/>
      <c r="DY36" s="692"/>
      <c r="DZ36" s="692"/>
      <c r="EA36" s="692"/>
      <c r="EB36" s="692"/>
      <c r="EC36" s="693"/>
    </row>
    <row r="37" spans="2:133" ht="11.25" customHeight="1" x14ac:dyDescent="0.2">
      <c r="B37" s="656" t="s">
        <v>318</v>
      </c>
      <c r="C37" s="657"/>
      <c r="D37" s="657"/>
      <c r="E37" s="657"/>
      <c r="F37" s="657"/>
      <c r="G37" s="657"/>
      <c r="H37" s="657"/>
      <c r="I37" s="657"/>
      <c r="J37" s="657"/>
      <c r="K37" s="657"/>
      <c r="L37" s="657"/>
      <c r="M37" s="657"/>
      <c r="N37" s="657"/>
      <c r="O37" s="657"/>
      <c r="P37" s="657"/>
      <c r="Q37" s="658"/>
      <c r="R37" s="659">
        <v>135156</v>
      </c>
      <c r="S37" s="660"/>
      <c r="T37" s="660"/>
      <c r="U37" s="660"/>
      <c r="V37" s="660"/>
      <c r="W37" s="660"/>
      <c r="X37" s="660"/>
      <c r="Y37" s="661"/>
      <c r="Z37" s="662">
        <v>2.2000000000000002</v>
      </c>
      <c r="AA37" s="662"/>
      <c r="AB37" s="662"/>
      <c r="AC37" s="662"/>
      <c r="AD37" s="663">
        <v>13764</v>
      </c>
      <c r="AE37" s="663"/>
      <c r="AF37" s="663"/>
      <c r="AG37" s="663"/>
      <c r="AH37" s="663"/>
      <c r="AI37" s="663"/>
      <c r="AJ37" s="663"/>
      <c r="AK37" s="663"/>
      <c r="AL37" s="664">
        <v>0.4</v>
      </c>
      <c r="AM37" s="665"/>
      <c r="AN37" s="665"/>
      <c r="AO37" s="666"/>
      <c r="AQ37" s="722" t="s">
        <v>319</v>
      </c>
      <c r="AR37" s="723"/>
      <c r="AS37" s="723"/>
      <c r="AT37" s="723"/>
      <c r="AU37" s="723"/>
      <c r="AV37" s="723"/>
      <c r="AW37" s="723"/>
      <c r="AX37" s="723"/>
      <c r="AY37" s="724"/>
      <c r="AZ37" s="659">
        <v>182012</v>
      </c>
      <c r="BA37" s="660"/>
      <c r="BB37" s="660"/>
      <c r="BC37" s="660"/>
      <c r="BD37" s="680"/>
      <c r="BE37" s="680"/>
      <c r="BF37" s="705"/>
      <c r="BG37" s="656" t="s">
        <v>320</v>
      </c>
      <c r="BH37" s="657"/>
      <c r="BI37" s="657"/>
      <c r="BJ37" s="657"/>
      <c r="BK37" s="657"/>
      <c r="BL37" s="657"/>
      <c r="BM37" s="657"/>
      <c r="BN37" s="657"/>
      <c r="BO37" s="657"/>
      <c r="BP37" s="657"/>
      <c r="BQ37" s="657"/>
      <c r="BR37" s="657"/>
      <c r="BS37" s="657"/>
      <c r="BT37" s="657"/>
      <c r="BU37" s="658"/>
      <c r="BV37" s="659">
        <v>253186</v>
      </c>
      <c r="BW37" s="660"/>
      <c r="BX37" s="660"/>
      <c r="BY37" s="660"/>
      <c r="BZ37" s="660"/>
      <c r="CA37" s="660"/>
      <c r="CB37" s="669"/>
      <c r="CD37" s="656" t="s">
        <v>321</v>
      </c>
      <c r="CE37" s="657"/>
      <c r="CF37" s="657"/>
      <c r="CG37" s="657"/>
      <c r="CH37" s="657"/>
      <c r="CI37" s="657"/>
      <c r="CJ37" s="657"/>
      <c r="CK37" s="657"/>
      <c r="CL37" s="657"/>
      <c r="CM37" s="657"/>
      <c r="CN37" s="657"/>
      <c r="CO37" s="657"/>
      <c r="CP37" s="657"/>
      <c r="CQ37" s="658"/>
      <c r="CR37" s="659">
        <v>205728</v>
      </c>
      <c r="CS37" s="680"/>
      <c r="CT37" s="680"/>
      <c r="CU37" s="680"/>
      <c r="CV37" s="680"/>
      <c r="CW37" s="680"/>
      <c r="CX37" s="680"/>
      <c r="CY37" s="681"/>
      <c r="CZ37" s="664">
        <v>3.6</v>
      </c>
      <c r="DA37" s="692"/>
      <c r="DB37" s="692"/>
      <c r="DC37" s="694"/>
      <c r="DD37" s="668">
        <v>196003</v>
      </c>
      <c r="DE37" s="680"/>
      <c r="DF37" s="680"/>
      <c r="DG37" s="680"/>
      <c r="DH37" s="680"/>
      <c r="DI37" s="680"/>
      <c r="DJ37" s="680"/>
      <c r="DK37" s="681"/>
      <c r="DL37" s="668">
        <v>194355</v>
      </c>
      <c r="DM37" s="680"/>
      <c r="DN37" s="680"/>
      <c r="DO37" s="680"/>
      <c r="DP37" s="680"/>
      <c r="DQ37" s="680"/>
      <c r="DR37" s="680"/>
      <c r="DS37" s="680"/>
      <c r="DT37" s="680"/>
      <c r="DU37" s="680"/>
      <c r="DV37" s="681"/>
      <c r="DW37" s="664">
        <v>5.3</v>
      </c>
      <c r="DX37" s="692"/>
      <c r="DY37" s="692"/>
      <c r="DZ37" s="692"/>
      <c r="EA37" s="692"/>
      <c r="EB37" s="692"/>
      <c r="EC37" s="693"/>
    </row>
    <row r="38" spans="2:133" ht="11.25" customHeight="1" x14ac:dyDescent="0.2">
      <c r="B38" s="656" t="s">
        <v>322</v>
      </c>
      <c r="C38" s="657"/>
      <c r="D38" s="657"/>
      <c r="E38" s="657"/>
      <c r="F38" s="657"/>
      <c r="G38" s="657"/>
      <c r="H38" s="657"/>
      <c r="I38" s="657"/>
      <c r="J38" s="657"/>
      <c r="K38" s="657"/>
      <c r="L38" s="657"/>
      <c r="M38" s="657"/>
      <c r="N38" s="657"/>
      <c r="O38" s="657"/>
      <c r="P38" s="657"/>
      <c r="Q38" s="658"/>
      <c r="R38" s="659">
        <v>200700</v>
      </c>
      <c r="S38" s="660"/>
      <c r="T38" s="660"/>
      <c r="U38" s="660"/>
      <c r="V38" s="660"/>
      <c r="W38" s="660"/>
      <c r="X38" s="660"/>
      <c r="Y38" s="661"/>
      <c r="Z38" s="662">
        <v>3.3</v>
      </c>
      <c r="AA38" s="662"/>
      <c r="AB38" s="662"/>
      <c r="AC38" s="662"/>
      <c r="AD38" s="663" t="s">
        <v>122</v>
      </c>
      <c r="AE38" s="663"/>
      <c r="AF38" s="663"/>
      <c r="AG38" s="663"/>
      <c r="AH38" s="663"/>
      <c r="AI38" s="663"/>
      <c r="AJ38" s="663"/>
      <c r="AK38" s="663"/>
      <c r="AL38" s="664" t="s">
        <v>122</v>
      </c>
      <c r="AM38" s="665"/>
      <c r="AN38" s="665"/>
      <c r="AO38" s="666"/>
      <c r="AQ38" s="722" t="s">
        <v>323</v>
      </c>
      <c r="AR38" s="723"/>
      <c r="AS38" s="723"/>
      <c r="AT38" s="723"/>
      <c r="AU38" s="723"/>
      <c r="AV38" s="723"/>
      <c r="AW38" s="723"/>
      <c r="AX38" s="723"/>
      <c r="AY38" s="724"/>
      <c r="AZ38" s="659">
        <v>129051</v>
      </c>
      <c r="BA38" s="660"/>
      <c r="BB38" s="660"/>
      <c r="BC38" s="660"/>
      <c r="BD38" s="680"/>
      <c r="BE38" s="680"/>
      <c r="BF38" s="705"/>
      <c r="BG38" s="656" t="s">
        <v>324</v>
      </c>
      <c r="BH38" s="657"/>
      <c r="BI38" s="657"/>
      <c r="BJ38" s="657"/>
      <c r="BK38" s="657"/>
      <c r="BL38" s="657"/>
      <c r="BM38" s="657"/>
      <c r="BN38" s="657"/>
      <c r="BO38" s="657"/>
      <c r="BP38" s="657"/>
      <c r="BQ38" s="657"/>
      <c r="BR38" s="657"/>
      <c r="BS38" s="657"/>
      <c r="BT38" s="657"/>
      <c r="BU38" s="658"/>
      <c r="BV38" s="659">
        <v>1340</v>
      </c>
      <c r="BW38" s="660"/>
      <c r="BX38" s="660"/>
      <c r="BY38" s="660"/>
      <c r="BZ38" s="660"/>
      <c r="CA38" s="660"/>
      <c r="CB38" s="669"/>
      <c r="CD38" s="656" t="s">
        <v>325</v>
      </c>
      <c r="CE38" s="657"/>
      <c r="CF38" s="657"/>
      <c r="CG38" s="657"/>
      <c r="CH38" s="657"/>
      <c r="CI38" s="657"/>
      <c r="CJ38" s="657"/>
      <c r="CK38" s="657"/>
      <c r="CL38" s="657"/>
      <c r="CM38" s="657"/>
      <c r="CN38" s="657"/>
      <c r="CO38" s="657"/>
      <c r="CP38" s="657"/>
      <c r="CQ38" s="658"/>
      <c r="CR38" s="659">
        <v>521337</v>
      </c>
      <c r="CS38" s="660"/>
      <c r="CT38" s="660"/>
      <c r="CU38" s="660"/>
      <c r="CV38" s="660"/>
      <c r="CW38" s="660"/>
      <c r="CX38" s="660"/>
      <c r="CY38" s="661"/>
      <c r="CZ38" s="664">
        <v>9.1</v>
      </c>
      <c r="DA38" s="692"/>
      <c r="DB38" s="692"/>
      <c r="DC38" s="694"/>
      <c r="DD38" s="668">
        <v>446836</v>
      </c>
      <c r="DE38" s="660"/>
      <c r="DF38" s="660"/>
      <c r="DG38" s="660"/>
      <c r="DH38" s="660"/>
      <c r="DI38" s="660"/>
      <c r="DJ38" s="660"/>
      <c r="DK38" s="661"/>
      <c r="DL38" s="668">
        <v>431943</v>
      </c>
      <c r="DM38" s="660"/>
      <c r="DN38" s="660"/>
      <c r="DO38" s="660"/>
      <c r="DP38" s="660"/>
      <c r="DQ38" s="660"/>
      <c r="DR38" s="660"/>
      <c r="DS38" s="660"/>
      <c r="DT38" s="660"/>
      <c r="DU38" s="660"/>
      <c r="DV38" s="661"/>
      <c r="DW38" s="664">
        <v>11.9</v>
      </c>
      <c r="DX38" s="692"/>
      <c r="DY38" s="692"/>
      <c r="DZ38" s="692"/>
      <c r="EA38" s="692"/>
      <c r="EB38" s="692"/>
      <c r="EC38" s="693"/>
    </row>
    <row r="39" spans="2:133" ht="11.25" customHeight="1" x14ac:dyDescent="0.2">
      <c r="B39" s="656" t="s">
        <v>326</v>
      </c>
      <c r="C39" s="657"/>
      <c r="D39" s="657"/>
      <c r="E39" s="657"/>
      <c r="F39" s="657"/>
      <c r="G39" s="657"/>
      <c r="H39" s="657"/>
      <c r="I39" s="657"/>
      <c r="J39" s="657"/>
      <c r="K39" s="657"/>
      <c r="L39" s="657"/>
      <c r="M39" s="657"/>
      <c r="N39" s="657"/>
      <c r="O39" s="657"/>
      <c r="P39" s="657"/>
      <c r="Q39" s="658"/>
      <c r="R39" s="659" t="s">
        <v>122</v>
      </c>
      <c r="S39" s="660"/>
      <c r="T39" s="660"/>
      <c r="U39" s="660"/>
      <c r="V39" s="660"/>
      <c r="W39" s="660"/>
      <c r="X39" s="660"/>
      <c r="Y39" s="661"/>
      <c r="Z39" s="662" t="s">
        <v>122</v>
      </c>
      <c r="AA39" s="662"/>
      <c r="AB39" s="662"/>
      <c r="AC39" s="662"/>
      <c r="AD39" s="663" t="s">
        <v>122</v>
      </c>
      <c r="AE39" s="663"/>
      <c r="AF39" s="663"/>
      <c r="AG39" s="663"/>
      <c r="AH39" s="663"/>
      <c r="AI39" s="663"/>
      <c r="AJ39" s="663"/>
      <c r="AK39" s="663"/>
      <c r="AL39" s="664" t="s">
        <v>122</v>
      </c>
      <c r="AM39" s="665"/>
      <c r="AN39" s="665"/>
      <c r="AO39" s="666"/>
      <c r="AQ39" s="722" t="s">
        <v>327</v>
      </c>
      <c r="AR39" s="723"/>
      <c r="AS39" s="723"/>
      <c r="AT39" s="723"/>
      <c r="AU39" s="723"/>
      <c r="AV39" s="723"/>
      <c r="AW39" s="723"/>
      <c r="AX39" s="723"/>
      <c r="AY39" s="724"/>
      <c r="AZ39" s="659">
        <v>45230</v>
      </c>
      <c r="BA39" s="660"/>
      <c r="BB39" s="660"/>
      <c r="BC39" s="660"/>
      <c r="BD39" s="680"/>
      <c r="BE39" s="680"/>
      <c r="BF39" s="705"/>
      <c r="BG39" s="656" t="s">
        <v>328</v>
      </c>
      <c r="BH39" s="657"/>
      <c r="BI39" s="657"/>
      <c r="BJ39" s="657"/>
      <c r="BK39" s="657"/>
      <c r="BL39" s="657"/>
      <c r="BM39" s="657"/>
      <c r="BN39" s="657"/>
      <c r="BO39" s="657"/>
      <c r="BP39" s="657"/>
      <c r="BQ39" s="657"/>
      <c r="BR39" s="657"/>
      <c r="BS39" s="657"/>
      <c r="BT39" s="657"/>
      <c r="BU39" s="658"/>
      <c r="BV39" s="659">
        <v>2011</v>
      </c>
      <c r="BW39" s="660"/>
      <c r="BX39" s="660"/>
      <c r="BY39" s="660"/>
      <c r="BZ39" s="660"/>
      <c r="CA39" s="660"/>
      <c r="CB39" s="669"/>
      <c r="CD39" s="656" t="s">
        <v>329</v>
      </c>
      <c r="CE39" s="657"/>
      <c r="CF39" s="657"/>
      <c r="CG39" s="657"/>
      <c r="CH39" s="657"/>
      <c r="CI39" s="657"/>
      <c r="CJ39" s="657"/>
      <c r="CK39" s="657"/>
      <c r="CL39" s="657"/>
      <c r="CM39" s="657"/>
      <c r="CN39" s="657"/>
      <c r="CO39" s="657"/>
      <c r="CP39" s="657"/>
      <c r="CQ39" s="658"/>
      <c r="CR39" s="659">
        <v>146536</v>
      </c>
      <c r="CS39" s="680"/>
      <c r="CT39" s="680"/>
      <c r="CU39" s="680"/>
      <c r="CV39" s="680"/>
      <c r="CW39" s="680"/>
      <c r="CX39" s="680"/>
      <c r="CY39" s="681"/>
      <c r="CZ39" s="664">
        <v>2.6</v>
      </c>
      <c r="DA39" s="692"/>
      <c r="DB39" s="692"/>
      <c r="DC39" s="694"/>
      <c r="DD39" s="668">
        <v>138109</v>
      </c>
      <c r="DE39" s="680"/>
      <c r="DF39" s="680"/>
      <c r="DG39" s="680"/>
      <c r="DH39" s="680"/>
      <c r="DI39" s="680"/>
      <c r="DJ39" s="680"/>
      <c r="DK39" s="681"/>
      <c r="DL39" s="668" t="s">
        <v>122</v>
      </c>
      <c r="DM39" s="680"/>
      <c r="DN39" s="680"/>
      <c r="DO39" s="680"/>
      <c r="DP39" s="680"/>
      <c r="DQ39" s="680"/>
      <c r="DR39" s="680"/>
      <c r="DS39" s="680"/>
      <c r="DT39" s="680"/>
      <c r="DU39" s="680"/>
      <c r="DV39" s="681"/>
      <c r="DW39" s="664" t="s">
        <v>122</v>
      </c>
      <c r="DX39" s="692"/>
      <c r="DY39" s="692"/>
      <c r="DZ39" s="692"/>
      <c r="EA39" s="692"/>
      <c r="EB39" s="692"/>
      <c r="EC39" s="693"/>
    </row>
    <row r="40" spans="2:133" ht="11.25" customHeight="1" x14ac:dyDescent="0.2">
      <c r="B40" s="656" t="s">
        <v>330</v>
      </c>
      <c r="C40" s="657"/>
      <c r="D40" s="657"/>
      <c r="E40" s="657"/>
      <c r="F40" s="657"/>
      <c r="G40" s="657"/>
      <c r="H40" s="657"/>
      <c r="I40" s="657"/>
      <c r="J40" s="657"/>
      <c r="K40" s="657"/>
      <c r="L40" s="657"/>
      <c r="M40" s="657"/>
      <c r="N40" s="657"/>
      <c r="O40" s="657"/>
      <c r="P40" s="657"/>
      <c r="Q40" s="658"/>
      <c r="R40" s="659">
        <v>7600</v>
      </c>
      <c r="S40" s="660"/>
      <c r="T40" s="660"/>
      <c r="U40" s="660"/>
      <c r="V40" s="660"/>
      <c r="W40" s="660"/>
      <c r="X40" s="660"/>
      <c r="Y40" s="661"/>
      <c r="Z40" s="662">
        <v>0.1</v>
      </c>
      <c r="AA40" s="662"/>
      <c r="AB40" s="662"/>
      <c r="AC40" s="662"/>
      <c r="AD40" s="663" t="s">
        <v>122</v>
      </c>
      <c r="AE40" s="663"/>
      <c r="AF40" s="663"/>
      <c r="AG40" s="663"/>
      <c r="AH40" s="663"/>
      <c r="AI40" s="663"/>
      <c r="AJ40" s="663"/>
      <c r="AK40" s="663"/>
      <c r="AL40" s="664" t="s">
        <v>122</v>
      </c>
      <c r="AM40" s="665"/>
      <c r="AN40" s="665"/>
      <c r="AO40" s="666"/>
      <c r="AQ40" s="722" t="s">
        <v>331</v>
      </c>
      <c r="AR40" s="723"/>
      <c r="AS40" s="723"/>
      <c r="AT40" s="723"/>
      <c r="AU40" s="723"/>
      <c r="AV40" s="723"/>
      <c r="AW40" s="723"/>
      <c r="AX40" s="723"/>
      <c r="AY40" s="724"/>
      <c r="AZ40" s="659" t="s">
        <v>122</v>
      </c>
      <c r="BA40" s="660"/>
      <c r="BB40" s="660"/>
      <c r="BC40" s="660"/>
      <c r="BD40" s="680"/>
      <c r="BE40" s="680"/>
      <c r="BF40" s="705"/>
      <c r="BG40" s="709" t="s">
        <v>332</v>
      </c>
      <c r="BH40" s="710"/>
      <c r="BI40" s="710"/>
      <c r="BJ40" s="710"/>
      <c r="BK40" s="710"/>
      <c r="BL40" s="202"/>
      <c r="BM40" s="657" t="s">
        <v>333</v>
      </c>
      <c r="BN40" s="657"/>
      <c r="BO40" s="657"/>
      <c r="BP40" s="657"/>
      <c r="BQ40" s="657"/>
      <c r="BR40" s="657"/>
      <c r="BS40" s="657"/>
      <c r="BT40" s="657"/>
      <c r="BU40" s="658"/>
      <c r="BV40" s="659">
        <v>92</v>
      </c>
      <c r="BW40" s="660"/>
      <c r="BX40" s="660"/>
      <c r="BY40" s="660"/>
      <c r="BZ40" s="660"/>
      <c r="CA40" s="660"/>
      <c r="CB40" s="669"/>
      <c r="CD40" s="656" t="s">
        <v>334</v>
      </c>
      <c r="CE40" s="657"/>
      <c r="CF40" s="657"/>
      <c r="CG40" s="657"/>
      <c r="CH40" s="657"/>
      <c r="CI40" s="657"/>
      <c r="CJ40" s="657"/>
      <c r="CK40" s="657"/>
      <c r="CL40" s="657"/>
      <c r="CM40" s="657"/>
      <c r="CN40" s="657"/>
      <c r="CO40" s="657"/>
      <c r="CP40" s="657"/>
      <c r="CQ40" s="658"/>
      <c r="CR40" s="659">
        <v>137684</v>
      </c>
      <c r="CS40" s="660"/>
      <c r="CT40" s="660"/>
      <c r="CU40" s="660"/>
      <c r="CV40" s="660"/>
      <c r="CW40" s="660"/>
      <c r="CX40" s="660"/>
      <c r="CY40" s="661"/>
      <c r="CZ40" s="664">
        <v>2.4</v>
      </c>
      <c r="DA40" s="692"/>
      <c r="DB40" s="692"/>
      <c r="DC40" s="694"/>
      <c r="DD40" s="668">
        <v>137684</v>
      </c>
      <c r="DE40" s="660"/>
      <c r="DF40" s="660"/>
      <c r="DG40" s="660"/>
      <c r="DH40" s="660"/>
      <c r="DI40" s="660"/>
      <c r="DJ40" s="660"/>
      <c r="DK40" s="661"/>
      <c r="DL40" s="668">
        <v>37684</v>
      </c>
      <c r="DM40" s="660"/>
      <c r="DN40" s="660"/>
      <c r="DO40" s="660"/>
      <c r="DP40" s="660"/>
      <c r="DQ40" s="660"/>
      <c r="DR40" s="660"/>
      <c r="DS40" s="660"/>
      <c r="DT40" s="660"/>
      <c r="DU40" s="660"/>
      <c r="DV40" s="661"/>
      <c r="DW40" s="664">
        <v>1</v>
      </c>
      <c r="DX40" s="692"/>
      <c r="DY40" s="692"/>
      <c r="DZ40" s="692"/>
      <c r="EA40" s="692"/>
      <c r="EB40" s="692"/>
      <c r="EC40" s="693"/>
    </row>
    <row r="41" spans="2:133" ht="11.25" customHeight="1" x14ac:dyDescent="0.2">
      <c r="B41" s="682" t="s">
        <v>335</v>
      </c>
      <c r="C41" s="683"/>
      <c r="D41" s="683"/>
      <c r="E41" s="683"/>
      <c r="F41" s="683"/>
      <c r="G41" s="683"/>
      <c r="H41" s="683"/>
      <c r="I41" s="683"/>
      <c r="J41" s="683"/>
      <c r="K41" s="683"/>
      <c r="L41" s="683"/>
      <c r="M41" s="683"/>
      <c r="N41" s="683"/>
      <c r="O41" s="683"/>
      <c r="P41" s="683"/>
      <c r="Q41" s="684"/>
      <c r="R41" s="731">
        <v>6041809</v>
      </c>
      <c r="S41" s="732"/>
      <c r="T41" s="732"/>
      <c r="U41" s="732"/>
      <c r="V41" s="732"/>
      <c r="W41" s="732"/>
      <c r="X41" s="732"/>
      <c r="Y41" s="736"/>
      <c r="Z41" s="737">
        <v>100</v>
      </c>
      <c r="AA41" s="737"/>
      <c r="AB41" s="737"/>
      <c r="AC41" s="737"/>
      <c r="AD41" s="738">
        <v>3625682</v>
      </c>
      <c r="AE41" s="738"/>
      <c r="AF41" s="738"/>
      <c r="AG41" s="738"/>
      <c r="AH41" s="738"/>
      <c r="AI41" s="738"/>
      <c r="AJ41" s="738"/>
      <c r="AK41" s="738"/>
      <c r="AL41" s="739">
        <v>100</v>
      </c>
      <c r="AM41" s="719"/>
      <c r="AN41" s="719"/>
      <c r="AO41" s="740"/>
      <c r="AQ41" s="722" t="s">
        <v>336</v>
      </c>
      <c r="AR41" s="723"/>
      <c r="AS41" s="723"/>
      <c r="AT41" s="723"/>
      <c r="AU41" s="723"/>
      <c r="AV41" s="723"/>
      <c r="AW41" s="723"/>
      <c r="AX41" s="723"/>
      <c r="AY41" s="724"/>
      <c r="AZ41" s="659">
        <v>97902</v>
      </c>
      <c r="BA41" s="660"/>
      <c r="BB41" s="660"/>
      <c r="BC41" s="660"/>
      <c r="BD41" s="680"/>
      <c r="BE41" s="680"/>
      <c r="BF41" s="705"/>
      <c r="BG41" s="709"/>
      <c r="BH41" s="710"/>
      <c r="BI41" s="710"/>
      <c r="BJ41" s="710"/>
      <c r="BK41" s="710"/>
      <c r="BL41" s="202"/>
      <c r="BM41" s="657" t="s">
        <v>337</v>
      </c>
      <c r="BN41" s="657"/>
      <c r="BO41" s="657"/>
      <c r="BP41" s="657"/>
      <c r="BQ41" s="657"/>
      <c r="BR41" s="657"/>
      <c r="BS41" s="657"/>
      <c r="BT41" s="657"/>
      <c r="BU41" s="658"/>
      <c r="BV41" s="659">
        <v>2</v>
      </c>
      <c r="BW41" s="660"/>
      <c r="BX41" s="660"/>
      <c r="BY41" s="660"/>
      <c r="BZ41" s="660"/>
      <c r="CA41" s="660"/>
      <c r="CB41" s="669"/>
      <c r="CD41" s="656" t="s">
        <v>338</v>
      </c>
      <c r="CE41" s="657"/>
      <c r="CF41" s="657"/>
      <c r="CG41" s="657"/>
      <c r="CH41" s="657"/>
      <c r="CI41" s="657"/>
      <c r="CJ41" s="657"/>
      <c r="CK41" s="657"/>
      <c r="CL41" s="657"/>
      <c r="CM41" s="657"/>
      <c r="CN41" s="657"/>
      <c r="CO41" s="657"/>
      <c r="CP41" s="657"/>
      <c r="CQ41" s="658"/>
      <c r="CR41" s="659" t="s">
        <v>122</v>
      </c>
      <c r="CS41" s="680"/>
      <c r="CT41" s="680"/>
      <c r="CU41" s="680"/>
      <c r="CV41" s="680"/>
      <c r="CW41" s="680"/>
      <c r="CX41" s="680"/>
      <c r="CY41" s="681"/>
      <c r="CZ41" s="664" t="s">
        <v>122</v>
      </c>
      <c r="DA41" s="692"/>
      <c r="DB41" s="692"/>
      <c r="DC41" s="694"/>
      <c r="DD41" s="668" t="s">
        <v>122</v>
      </c>
      <c r="DE41" s="680"/>
      <c r="DF41" s="680"/>
      <c r="DG41" s="680"/>
      <c r="DH41" s="680"/>
      <c r="DI41" s="680"/>
      <c r="DJ41" s="680"/>
      <c r="DK41" s="681"/>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2">
      <c r="AQ42" s="728" t="s">
        <v>339</v>
      </c>
      <c r="AR42" s="729"/>
      <c r="AS42" s="729"/>
      <c r="AT42" s="729"/>
      <c r="AU42" s="729"/>
      <c r="AV42" s="729"/>
      <c r="AW42" s="729"/>
      <c r="AX42" s="729"/>
      <c r="AY42" s="730"/>
      <c r="AZ42" s="731">
        <v>423435</v>
      </c>
      <c r="BA42" s="732"/>
      <c r="BB42" s="732"/>
      <c r="BC42" s="732"/>
      <c r="BD42" s="718"/>
      <c r="BE42" s="718"/>
      <c r="BF42" s="720"/>
      <c r="BG42" s="711"/>
      <c r="BH42" s="712"/>
      <c r="BI42" s="712"/>
      <c r="BJ42" s="712"/>
      <c r="BK42" s="712"/>
      <c r="BL42" s="203"/>
      <c r="BM42" s="683" t="s">
        <v>340</v>
      </c>
      <c r="BN42" s="683"/>
      <c r="BO42" s="683"/>
      <c r="BP42" s="683"/>
      <c r="BQ42" s="683"/>
      <c r="BR42" s="683"/>
      <c r="BS42" s="683"/>
      <c r="BT42" s="683"/>
      <c r="BU42" s="684"/>
      <c r="BV42" s="731">
        <v>351</v>
      </c>
      <c r="BW42" s="732"/>
      <c r="BX42" s="732"/>
      <c r="BY42" s="732"/>
      <c r="BZ42" s="732"/>
      <c r="CA42" s="732"/>
      <c r="CB42" s="741"/>
      <c r="CD42" s="656" t="s">
        <v>341</v>
      </c>
      <c r="CE42" s="657"/>
      <c r="CF42" s="657"/>
      <c r="CG42" s="657"/>
      <c r="CH42" s="657"/>
      <c r="CI42" s="657"/>
      <c r="CJ42" s="657"/>
      <c r="CK42" s="657"/>
      <c r="CL42" s="657"/>
      <c r="CM42" s="657"/>
      <c r="CN42" s="657"/>
      <c r="CO42" s="657"/>
      <c r="CP42" s="657"/>
      <c r="CQ42" s="658"/>
      <c r="CR42" s="659">
        <v>610499</v>
      </c>
      <c r="CS42" s="680"/>
      <c r="CT42" s="680"/>
      <c r="CU42" s="680"/>
      <c r="CV42" s="680"/>
      <c r="CW42" s="680"/>
      <c r="CX42" s="680"/>
      <c r="CY42" s="681"/>
      <c r="CZ42" s="664">
        <v>10.7</v>
      </c>
      <c r="DA42" s="692"/>
      <c r="DB42" s="692"/>
      <c r="DC42" s="694"/>
      <c r="DD42" s="668">
        <v>227550</v>
      </c>
      <c r="DE42" s="680"/>
      <c r="DF42" s="680"/>
      <c r="DG42" s="680"/>
      <c r="DH42" s="680"/>
      <c r="DI42" s="680"/>
      <c r="DJ42" s="680"/>
      <c r="DK42" s="681"/>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2">
      <c r="B43" s="196" t="s">
        <v>342</v>
      </c>
      <c r="CD43" s="656" t="s">
        <v>343</v>
      </c>
      <c r="CE43" s="657"/>
      <c r="CF43" s="657"/>
      <c r="CG43" s="657"/>
      <c r="CH43" s="657"/>
      <c r="CI43" s="657"/>
      <c r="CJ43" s="657"/>
      <c r="CK43" s="657"/>
      <c r="CL43" s="657"/>
      <c r="CM43" s="657"/>
      <c r="CN43" s="657"/>
      <c r="CO43" s="657"/>
      <c r="CP43" s="657"/>
      <c r="CQ43" s="658"/>
      <c r="CR43" s="659">
        <v>7903</v>
      </c>
      <c r="CS43" s="680"/>
      <c r="CT43" s="680"/>
      <c r="CU43" s="680"/>
      <c r="CV43" s="680"/>
      <c r="CW43" s="680"/>
      <c r="CX43" s="680"/>
      <c r="CY43" s="681"/>
      <c r="CZ43" s="664">
        <v>0.1</v>
      </c>
      <c r="DA43" s="692"/>
      <c r="DB43" s="692"/>
      <c r="DC43" s="694"/>
      <c r="DD43" s="668">
        <v>7903</v>
      </c>
      <c r="DE43" s="680"/>
      <c r="DF43" s="680"/>
      <c r="DG43" s="680"/>
      <c r="DH43" s="680"/>
      <c r="DI43" s="680"/>
      <c r="DJ43" s="680"/>
      <c r="DK43" s="681"/>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2">
      <c r="B44" s="745" t="s">
        <v>344</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7" t="s">
        <v>292</v>
      </c>
      <c r="CE44" s="698"/>
      <c r="CF44" s="656" t="s">
        <v>345</v>
      </c>
      <c r="CG44" s="657"/>
      <c r="CH44" s="657"/>
      <c r="CI44" s="657"/>
      <c r="CJ44" s="657"/>
      <c r="CK44" s="657"/>
      <c r="CL44" s="657"/>
      <c r="CM44" s="657"/>
      <c r="CN44" s="657"/>
      <c r="CO44" s="657"/>
      <c r="CP44" s="657"/>
      <c r="CQ44" s="658"/>
      <c r="CR44" s="659">
        <v>595402</v>
      </c>
      <c r="CS44" s="660"/>
      <c r="CT44" s="660"/>
      <c r="CU44" s="660"/>
      <c r="CV44" s="660"/>
      <c r="CW44" s="660"/>
      <c r="CX44" s="660"/>
      <c r="CY44" s="661"/>
      <c r="CZ44" s="664">
        <v>10.4</v>
      </c>
      <c r="DA44" s="665"/>
      <c r="DB44" s="665"/>
      <c r="DC44" s="671"/>
      <c r="DD44" s="668">
        <v>225064</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2">
      <c r="B45" s="745" t="s">
        <v>346</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9"/>
      <c r="CE45" s="700"/>
      <c r="CF45" s="656" t="s">
        <v>347</v>
      </c>
      <c r="CG45" s="657"/>
      <c r="CH45" s="657"/>
      <c r="CI45" s="657"/>
      <c r="CJ45" s="657"/>
      <c r="CK45" s="657"/>
      <c r="CL45" s="657"/>
      <c r="CM45" s="657"/>
      <c r="CN45" s="657"/>
      <c r="CO45" s="657"/>
      <c r="CP45" s="657"/>
      <c r="CQ45" s="658"/>
      <c r="CR45" s="659">
        <v>359956</v>
      </c>
      <c r="CS45" s="680"/>
      <c r="CT45" s="680"/>
      <c r="CU45" s="680"/>
      <c r="CV45" s="680"/>
      <c r="CW45" s="680"/>
      <c r="CX45" s="680"/>
      <c r="CY45" s="681"/>
      <c r="CZ45" s="664">
        <v>6.3</v>
      </c>
      <c r="DA45" s="692"/>
      <c r="DB45" s="692"/>
      <c r="DC45" s="694"/>
      <c r="DD45" s="668">
        <v>121330</v>
      </c>
      <c r="DE45" s="680"/>
      <c r="DF45" s="680"/>
      <c r="DG45" s="680"/>
      <c r="DH45" s="680"/>
      <c r="DI45" s="680"/>
      <c r="DJ45" s="680"/>
      <c r="DK45" s="681"/>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2">
      <c r="B46" s="207"/>
      <c r="CD46" s="699"/>
      <c r="CE46" s="700"/>
      <c r="CF46" s="656" t="s">
        <v>348</v>
      </c>
      <c r="CG46" s="657"/>
      <c r="CH46" s="657"/>
      <c r="CI46" s="657"/>
      <c r="CJ46" s="657"/>
      <c r="CK46" s="657"/>
      <c r="CL46" s="657"/>
      <c r="CM46" s="657"/>
      <c r="CN46" s="657"/>
      <c r="CO46" s="657"/>
      <c r="CP46" s="657"/>
      <c r="CQ46" s="658"/>
      <c r="CR46" s="659">
        <v>179183</v>
      </c>
      <c r="CS46" s="660"/>
      <c r="CT46" s="660"/>
      <c r="CU46" s="660"/>
      <c r="CV46" s="660"/>
      <c r="CW46" s="660"/>
      <c r="CX46" s="660"/>
      <c r="CY46" s="661"/>
      <c r="CZ46" s="664">
        <v>3.1</v>
      </c>
      <c r="DA46" s="665"/>
      <c r="DB46" s="665"/>
      <c r="DC46" s="671"/>
      <c r="DD46" s="668">
        <v>62859</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2">
      <c r="B47" s="207"/>
      <c r="CD47" s="699"/>
      <c r="CE47" s="700"/>
      <c r="CF47" s="656" t="s">
        <v>349</v>
      </c>
      <c r="CG47" s="657"/>
      <c r="CH47" s="657"/>
      <c r="CI47" s="657"/>
      <c r="CJ47" s="657"/>
      <c r="CK47" s="657"/>
      <c r="CL47" s="657"/>
      <c r="CM47" s="657"/>
      <c r="CN47" s="657"/>
      <c r="CO47" s="657"/>
      <c r="CP47" s="657"/>
      <c r="CQ47" s="658"/>
      <c r="CR47" s="659">
        <v>15097</v>
      </c>
      <c r="CS47" s="680"/>
      <c r="CT47" s="680"/>
      <c r="CU47" s="680"/>
      <c r="CV47" s="680"/>
      <c r="CW47" s="680"/>
      <c r="CX47" s="680"/>
      <c r="CY47" s="681"/>
      <c r="CZ47" s="664">
        <v>0.3</v>
      </c>
      <c r="DA47" s="692"/>
      <c r="DB47" s="692"/>
      <c r="DC47" s="694"/>
      <c r="DD47" s="668">
        <v>2486</v>
      </c>
      <c r="DE47" s="680"/>
      <c r="DF47" s="680"/>
      <c r="DG47" s="680"/>
      <c r="DH47" s="680"/>
      <c r="DI47" s="680"/>
      <c r="DJ47" s="680"/>
      <c r="DK47" s="681"/>
      <c r="DL47" s="742"/>
      <c r="DM47" s="743"/>
      <c r="DN47" s="743"/>
      <c r="DO47" s="743"/>
      <c r="DP47" s="743"/>
      <c r="DQ47" s="743"/>
      <c r="DR47" s="743"/>
      <c r="DS47" s="743"/>
      <c r="DT47" s="743"/>
      <c r="DU47" s="743"/>
      <c r="DV47" s="744"/>
      <c r="DW47" s="733"/>
      <c r="DX47" s="734"/>
      <c r="DY47" s="734"/>
      <c r="DZ47" s="734"/>
      <c r="EA47" s="734"/>
      <c r="EB47" s="734"/>
      <c r="EC47" s="735"/>
    </row>
    <row r="48" spans="2:133" ht="11" x14ac:dyDescent="0.2">
      <c r="B48" s="207"/>
      <c r="CD48" s="701"/>
      <c r="CE48" s="702"/>
      <c r="CF48" s="656" t="s">
        <v>350</v>
      </c>
      <c r="CG48" s="657"/>
      <c r="CH48" s="657"/>
      <c r="CI48" s="657"/>
      <c r="CJ48" s="657"/>
      <c r="CK48" s="657"/>
      <c r="CL48" s="657"/>
      <c r="CM48" s="657"/>
      <c r="CN48" s="657"/>
      <c r="CO48" s="657"/>
      <c r="CP48" s="657"/>
      <c r="CQ48" s="658"/>
      <c r="CR48" s="659" t="s">
        <v>122</v>
      </c>
      <c r="CS48" s="660"/>
      <c r="CT48" s="660"/>
      <c r="CU48" s="660"/>
      <c r="CV48" s="660"/>
      <c r="CW48" s="660"/>
      <c r="CX48" s="660"/>
      <c r="CY48" s="661"/>
      <c r="CZ48" s="664" t="s">
        <v>122</v>
      </c>
      <c r="DA48" s="665"/>
      <c r="DB48" s="665"/>
      <c r="DC48" s="671"/>
      <c r="DD48" s="668" t="s">
        <v>122</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2">
      <c r="B49" s="207"/>
      <c r="CD49" s="682" t="s">
        <v>351</v>
      </c>
      <c r="CE49" s="683"/>
      <c r="CF49" s="683"/>
      <c r="CG49" s="683"/>
      <c r="CH49" s="683"/>
      <c r="CI49" s="683"/>
      <c r="CJ49" s="683"/>
      <c r="CK49" s="683"/>
      <c r="CL49" s="683"/>
      <c r="CM49" s="683"/>
      <c r="CN49" s="683"/>
      <c r="CO49" s="683"/>
      <c r="CP49" s="683"/>
      <c r="CQ49" s="684"/>
      <c r="CR49" s="731">
        <v>5713326</v>
      </c>
      <c r="CS49" s="718"/>
      <c r="CT49" s="718"/>
      <c r="CU49" s="718"/>
      <c r="CV49" s="718"/>
      <c r="CW49" s="718"/>
      <c r="CX49" s="718"/>
      <c r="CY49" s="747"/>
      <c r="CZ49" s="739">
        <v>100</v>
      </c>
      <c r="DA49" s="748"/>
      <c r="DB49" s="748"/>
      <c r="DC49" s="749"/>
      <c r="DD49" s="750">
        <v>4268536</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pJG4U+I9CCty78mSESTFi8dW5SaxGr8UzRWRDSv4e6/WqYMaeTHe+r04b9XVWX3SgAvdYpSx3VNphKI8xF9t9w==" saltValue="FOrnbUmS/JcjHXg0n0zYV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57" t="s">
        <v>352</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58" t="s">
        <v>353</v>
      </c>
      <c r="DK2" s="759"/>
      <c r="DL2" s="759"/>
      <c r="DM2" s="759"/>
      <c r="DN2" s="759"/>
      <c r="DO2" s="760"/>
      <c r="DP2" s="210"/>
      <c r="DQ2" s="758" t="s">
        <v>354</v>
      </c>
      <c r="DR2" s="759"/>
      <c r="DS2" s="759"/>
      <c r="DT2" s="759"/>
      <c r="DU2" s="759"/>
      <c r="DV2" s="759"/>
      <c r="DW2" s="759"/>
      <c r="DX2" s="759"/>
      <c r="DY2" s="759"/>
      <c r="DZ2" s="760"/>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61" t="s">
        <v>355</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14"/>
      <c r="BA4" s="214"/>
      <c r="BB4" s="214"/>
      <c r="BC4" s="214"/>
      <c r="BD4" s="214"/>
      <c r="BE4" s="215"/>
      <c r="BF4" s="215"/>
      <c r="BG4" s="215"/>
      <c r="BH4" s="215"/>
      <c r="BI4" s="215"/>
      <c r="BJ4" s="215"/>
      <c r="BK4" s="215"/>
      <c r="BL4" s="215"/>
      <c r="BM4" s="215"/>
      <c r="BN4" s="215"/>
      <c r="BO4" s="215"/>
      <c r="BP4" s="215"/>
      <c r="BQ4" s="762" t="s">
        <v>356</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17"/>
    </row>
    <row r="5" spans="1:131" s="218" customFormat="1" ht="26.25" customHeight="1" x14ac:dyDescent="0.2">
      <c r="A5" s="763" t="s">
        <v>357</v>
      </c>
      <c r="B5" s="764"/>
      <c r="C5" s="764"/>
      <c r="D5" s="764"/>
      <c r="E5" s="764"/>
      <c r="F5" s="764"/>
      <c r="G5" s="764"/>
      <c r="H5" s="764"/>
      <c r="I5" s="764"/>
      <c r="J5" s="764"/>
      <c r="K5" s="764"/>
      <c r="L5" s="764"/>
      <c r="M5" s="764"/>
      <c r="N5" s="764"/>
      <c r="O5" s="764"/>
      <c r="P5" s="765"/>
      <c r="Q5" s="769" t="s">
        <v>358</v>
      </c>
      <c r="R5" s="770"/>
      <c r="S5" s="770"/>
      <c r="T5" s="770"/>
      <c r="U5" s="771"/>
      <c r="V5" s="769" t="s">
        <v>359</v>
      </c>
      <c r="W5" s="770"/>
      <c r="X5" s="770"/>
      <c r="Y5" s="770"/>
      <c r="Z5" s="771"/>
      <c r="AA5" s="769" t="s">
        <v>360</v>
      </c>
      <c r="AB5" s="770"/>
      <c r="AC5" s="770"/>
      <c r="AD5" s="770"/>
      <c r="AE5" s="770"/>
      <c r="AF5" s="775" t="s">
        <v>361</v>
      </c>
      <c r="AG5" s="770"/>
      <c r="AH5" s="770"/>
      <c r="AI5" s="770"/>
      <c r="AJ5" s="776"/>
      <c r="AK5" s="770" t="s">
        <v>362</v>
      </c>
      <c r="AL5" s="770"/>
      <c r="AM5" s="770"/>
      <c r="AN5" s="770"/>
      <c r="AO5" s="771"/>
      <c r="AP5" s="769" t="s">
        <v>363</v>
      </c>
      <c r="AQ5" s="770"/>
      <c r="AR5" s="770"/>
      <c r="AS5" s="770"/>
      <c r="AT5" s="771"/>
      <c r="AU5" s="769" t="s">
        <v>364</v>
      </c>
      <c r="AV5" s="770"/>
      <c r="AW5" s="770"/>
      <c r="AX5" s="770"/>
      <c r="AY5" s="776"/>
      <c r="AZ5" s="214"/>
      <c r="BA5" s="214"/>
      <c r="BB5" s="214"/>
      <c r="BC5" s="214"/>
      <c r="BD5" s="214"/>
      <c r="BE5" s="215"/>
      <c r="BF5" s="215"/>
      <c r="BG5" s="215"/>
      <c r="BH5" s="215"/>
      <c r="BI5" s="215"/>
      <c r="BJ5" s="215"/>
      <c r="BK5" s="215"/>
      <c r="BL5" s="215"/>
      <c r="BM5" s="215"/>
      <c r="BN5" s="215"/>
      <c r="BO5" s="215"/>
      <c r="BP5" s="215"/>
      <c r="BQ5" s="763" t="s">
        <v>365</v>
      </c>
      <c r="BR5" s="764"/>
      <c r="BS5" s="764"/>
      <c r="BT5" s="764"/>
      <c r="BU5" s="764"/>
      <c r="BV5" s="764"/>
      <c r="BW5" s="764"/>
      <c r="BX5" s="764"/>
      <c r="BY5" s="764"/>
      <c r="BZ5" s="764"/>
      <c r="CA5" s="764"/>
      <c r="CB5" s="764"/>
      <c r="CC5" s="764"/>
      <c r="CD5" s="764"/>
      <c r="CE5" s="764"/>
      <c r="CF5" s="764"/>
      <c r="CG5" s="765"/>
      <c r="CH5" s="769" t="s">
        <v>366</v>
      </c>
      <c r="CI5" s="770"/>
      <c r="CJ5" s="770"/>
      <c r="CK5" s="770"/>
      <c r="CL5" s="771"/>
      <c r="CM5" s="769" t="s">
        <v>367</v>
      </c>
      <c r="CN5" s="770"/>
      <c r="CO5" s="770"/>
      <c r="CP5" s="770"/>
      <c r="CQ5" s="771"/>
      <c r="CR5" s="769" t="s">
        <v>368</v>
      </c>
      <c r="CS5" s="770"/>
      <c r="CT5" s="770"/>
      <c r="CU5" s="770"/>
      <c r="CV5" s="771"/>
      <c r="CW5" s="769" t="s">
        <v>369</v>
      </c>
      <c r="CX5" s="770"/>
      <c r="CY5" s="770"/>
      <c r="CZ5" s="770"/>
      <c r="DA5" s="771"/>
      <c r="DB5" s="769" t="s">
        <v>370</v>
      </c>
      <c r="DC5" s="770"/>
      <c r="DD5" s="770"/>
      <c r="DE5" s="770"/>
      <c r="DF5" s="771"/>
      <c r="DG5" s="799" t="s">
        <v>371</v>
      </c>
      <c r="DH5" s="800"/>
      <c r="DI5" s="800"/>
      <c r="DJ5" s="800"/>
      <c r="DK5" s="801"/>
      <c r="DL5" s="799" t="s">
        <v>372</v>
      </c>
      <c r="DM5" s="800"/>
      <c r="DN5" s="800"/>
      <c r="DO5" s="800"/>
      <c r="DP5" s="801"/>
      <c r="DQ5" s="769" t="s">
        <v>373</v>
      </c>
      <c r="DR5" s="770"/>
      <c r="DS5" s="770"/>
      <c r="DT5" s="770"/>
      <c r="DU5" s="771"/>
      <c r="DV5" s="769" t="s">
        <v>364</v>
      </c>
      <c r="DW5" s="770"/>
      <c r="DX5" s="770"/>
      <c r="DY5" s="770"/>
      <c r="DZ5" s="776"/>
      <c r="EA5" s="217"/>
    </row>
    <row r="6" spans="1:131" s="218" customFormat="1" ht="26.25" customHeight="1" thickBot="1" x14ac:dyDescent="0.25">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14"/>
      <c r="BA6" s="214"/>
      <c r="BB6" s="214"/>
      <c r="BC6" s="214"/>
      <c r="BD6" s="214"/>
      <c r="BE6" s="215"/>
      <c r="BF6" s="215"/>
      <c r="BG6" s="215"/>
      <c r="BH6" s="215"/>
      <c r="BI6" s="215"/>
      <c r="BJ6" s="215"/>
      <c r="BK6" s="215"/>
      <c r="BL6" s="215"/>
      <c r="BM6" s="215"/>
      <c r="BN6" s="215"/>
      <c r="BO6" s="215"/>
      <c r="BP6" s="215"/>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17"/>
    </row>
    <row r="7" spans="1:131" s="218" customFormat="1" ht="26.25" customHeight="1" thickTop="1" x14ac:dyDescent="0.2">
      <c r="A7" s="219">
        <v>1</v>
      </c>
      <c r="B7" s="785" t="s">
        <v>374</v>
      </c>
      <c r="C7" s="786"/>
      <c r="D7" s="786"/>
      <c r="E7" s="786"/>
      <c r="F7" s="786"/>
      <c r="G7" s="786"/>
      <c r="H7" s="786"/>
      <c r="I7" s="786"/>
      <c r="J7" s="786"/>
      <c r="K7" s="786"/>
      <c r="L7" s="786"/>
      <c r="M7" s="786"/>
      <c r="N7" s="786"/>
      <c r="O7" s="786"/>
      <c r="P7" s="787"/>
      <c r="Q7" s="788">
        <v>6042</v>
      </c>
      <c r="R7" s="789"/>
      <c r="S7" s="789"/>
      <c r="T7" s="789"/>
      <c r="U7" s="789"/>
      <c r="V7" s="789">
        <v>5713</v>
      </c>
      <c r="W7" s="789"/>
      <c r="X7" s="789"/>
      <c r="Y7" s="789"/>
      <c r="Z7" s="789"/>
      <c r="AA7" s="789">
        <v>328</v>
      </c>
      <c r="AB7" s="789"/>
      <c r="AC7" s="789"/>
      <c r="AD7" s="789"/>
      <c r="AE7" s="790"/>
      <c r="AF7" s="791">
        <v>197</v>
      </c>
      <c r="AG7" s="792"/>
      <c r="AH7" s="792"/>
      <c r="AI7" s="792"/>
      <c r="AJ7" s="793"/>
      <c r="AK7" s="794">
        <v>13</v>
      </c>
      <c r="AL7" s="795"/>
      <c r="AM7" s="795"/>
      <c r="AN7" s="795"/>
      <c r="AO7" s="795"/>
      <c r="AP7" s="795">
        <v>3158</v>
      </c>
      <c r="AQ7" s="795"/>
      <c r="AR7" s="795"/>
      <c r="AS7" s="795"/>
      <c r="AT7" s="795"/>
      <c r="AU7" s="796"/>
      <c r="AV7" s="796"/>
      <c r="AW7" s="796"/>
      <c r="AX7" s="796"/>
      <c r="AY7" s="797"/>
      <c r="AZ7" s="214"/>
      <c r="BA7" s="214"/>
      <c r="BB7" s="214"/>
      <c r="BC7" s="214"/>
      <c r="BD7" s="214"/>
      <c r="BE7" s="215"/>
      <c r="BF7" s="215"/>
      <c r="BG7" s="215"/>
      <c r="BH7" s="215"/>
      <c r="BI7" s="215"/>
      <c r="BJ7" s="215"/>
      <c r="BK7" s="215"/>
      <c r="BL7" s="215"/>
      <c r="BM7" s="215"/>
      <c r="BN7" s="215"/>
      <c r="BO7" s="215"/>
      <c r="BP7" s="215"/>
      <c r="BQ7" s="219">
        <v>1</v>
      </c>
      <c r="BR7" s="220"/>
      <c r="BS7" s="782"/>
      <c r="BT7" s="783"/>
      <c r="BU7" s="783"/>
      <c r="BV7" s="783"/>
      <c r="BW7" s="783"/>
      <c r="BX7" s="783"/>
      <c r="BY7" s="783"/>
      <c r="BZ7" s="783"/>
      <c r="CA7" s="783"/>
      <c r="CB7" s="783"/>
      <c r="CC7" s="783"/>
      <c r="CD7" s="783"/>
      <c r="CE7" s="783"/>
      <c r="CF7" s="783"/>
      <c r="CG7" s="798"/>
      <c r="CH7" s="779"/>
      <c r="CI7" s="780"/>
      <c r="CJ7" s="780"/>
      <c r="CK7" s="780"/>
      <c r="CL7" s="781"/>
      <c r="CM7" s="779"/>
      <c r="CN7" s="780"/>
      <c r="CO7" s="780"/>
      <c r="CP7" s="780"/>
      <c r="CQ7" s="781"/>
      <c r="CR7" s="779"/>
      <c r="CS7" s="780"/>
      <c r="CT7" s="780"/>
      <c r="CU7" s="780"/>
      <c r="CV7" s="781"/>
      <c r="CW7" s="779"/>
      <c r="CX7" s="780"/>
      <c r="CY7" s="780"/>
      <c r="CZ7" s="780"/>
      <c r="DA7" s="781"/>
      <c r="DB7" s="779"/>
      <c r="DC7" s="780"/>
      <c r="DD7" s="780"/>
      <c r="DE7" s="780"/>
      <c r="DF7" s="781"/>
      <c r="DG7" s="779"/>
      <c r="DH7" s="780"/>
      <c r="DI7" s="780"/>
      <c r="DJ7" s="780"/>
      <c r="DK7" s="781"/>
      <c r="DL7" s="779"/>
      <c r="DM7" s="780"/>
      <c r="DN7" s="780"/>
      <c r="DO7" s="780"/>
      <c r="DP7" s="781"/>
      <c r="DQ7" s="779"/>
      <c r="DR7" s="780"/>
      <c r="DS7" s="780"/>
      <c r="DT7" s="780"/>
      <c r="DU7" s="781"/>
      <c r="DV7" s="782"/>
      <c r="DW7" s="783"/>
      <c r="DX7" s="783"/>
      <c r="DY7" s="783"/>
      <c r="DZ7" s="784"/>
      <c r="EA7" s="217"/>
    </row>
    <row r="8" spans="1:131" s="218" customFormat="1" ht="26.25" customHeight="1" x14ac:dyDescent="0.2">
      <c r="A8" s="221">
        <v>2</v>
      </c>
      <c r="B8" s="816"/>
      <c r="C8" s="817"/>
      <c r="D8" s="817"/>
      <c r="E8" s="817"/>
      <c r="F8" s="817"/>
      <c r="G8" s="817"/>
      <c r="H8" s="817"/>
      <c r="I8" s="817"/>
      <c r="J8" s="817"/>
      <c r="K8" s="817"/>
      <c r="L8" s="817"/>
      <c r="M8" s="817"/>
      <c r="N8" s="817"/>
      <c r="O8" s="817"/>
      <c r="P8" s="818"/>
      <c r="Q8" s="819"/>
      <c r="R8" s="820"/>
      <c r="S8" s="820"/>
      <c r="T8" s="820"/>
      <c r="U8" s="820"/>
      <c r="V8" s="820"/>
      <c r="W8" s="820"/>
      <c r="X8" s="820"/>
      <c r="Y8" s="820"/>
      <c r="Z8" s="820"/>
      <c r="AA8" s="820"/>
      <c r="AB8" s="820"/>
      <c r="AC8" s="820"/>
      <c r="AD8" s="820"/>
      <c r="AE8" s="821"/>
      <c r="AF8" s="822"/>
      <c r="AG8" s="823"/>
      <c r="AH8" s="823"/>
      <c r="AI8" s="823"/>
      <c r="AJ8" s="824"/>
      <c r="AK8" s="805"/>
      <c r="AL8" s="806"/>
      <c r="AM8" s="806"/>
      <c r="AN8" s="806"/>
      <c r="AO8" s="806"/>
      <c r="AP8" s="806"/>
      <c r="AQ8" s="806"/>
      <c r="AR8" s="806"/>
      <c r="AS8" s="806"/>
      <c r="AT8" s="806"/>
      <c r="AU8" s="807"/>
      <c r="AV8" s="807"/>
      <c r="AW8" s="807"/>
      <c r="AX8" s="807"/>
      <c r="AY8" s="808"/>
      <c r="AZ8" s="214"/>
      <c r="BA8" s="214"/>
      <c r="BB8" s="214"/>
      <c r="BC8" s="214"/>
      <c r="BD8" s="214"/>
      <c r="BE8" s="215"/>
      <c r="BF8" s="215"/>
      <c r="BG8" s="215"/>
      <c r="BH8" s="215"/>
      <c r="BI8" s="215"/>
      <c r="BJ8" s="215"/>
      <c r="BK8" s="215"/>
      <c r="BL8" s="215"/>
      <c r="BM8" s="215"/>
      <c r="BN8" s="215"/>
      <c r="BO8" s="215"/>
      <c r="BP8" s="215"/>
      <c r="BQ8" s="221">
        <v>2</v>
      </c>
      <c r="BR8" s="222"/>
      <c r="BS8" s="809"/>
      <c r="BT8" s="810"/>
      <c r="BU8" s="810"/>
      <c r="BV8" s="810"/>
      <c r="BW8" s="810"/>
      <c r="BX8" s="810"/>
      <c r="BY8" s="810"/>
      <c r="BZ8" s="810"/>
      <c r="CA8" s="810"/>
      <c r="CB8" s="810"/>
      <c r="CC8" s="810"/>
      <c r="CD8" s="810"/>
      <c r="CE8" s="810"/>
      <c r="CF8" s="810"/>
      <c r="CG8" s="811"/>
      <c r="CH8" s="812"/>
      <c r="CI8" s="813"/>
      <c r="CJ8" s="813"/>
      <c r="CK8" s="813"/>
      <c r="CL8" s="814"/>
      <c r="CM8" s="812"/>
      <c r="CN8" s="813"/>
      <c r="CO8" s="813"/>
      <c r="CP8" s="813"/>
      <c r="CQ8" s="814"/>
      <c r="CR8" s="812"/>
      <c r="CS8" s="813"/>
      <c r="CT8" s="813"/>
      <c r="CU8" s="813"/>
      <c r="CV8" s="814"/>
      <c r="CW8" s="812"/>
      <c r="CX8" s="813"/>
      <c r="CY8" s="813"/>
      <c r="CZ8" s="813"/>
      <c r="DA8" s="814"/>
      <c r="DB8" s="812"/>
      <c r="DC8" s="813"/>
      <c r="DD8" s="813"/>
      <c r="DE8" s="813"/>
      <c r="DF8" s="814"/>
      <c r="DG8" s="812"/>
      <c r="DH8" s="813"/>
      <c r="DI8" s="813"/>
      <c r="DJ8" s="813"/>
      <c r="DK8" s="814"/>
      <c r="DL8" s="812"/>
      <c r="DM8" s="813"/>
      <c r="DN8" s="813"/>
      <c r="DO8" s="813"/>
      <c r="DP8" s="814"/>
      <c r="DQ8" s="812"/>
      <c r="DR8" s="813"/>
      <c r="DS8" s="813"/>
      <c r="DT8" s="813"/>
      <c r="DU8" s="814"/>
      <c r="DV8" s="809"/>
      <c r="DW8" s="810"/>
      <c r="DX8" s="810"/>
      <c r="DY8" s="810"/>
      <c r="DZ8" s="815"/>
      <c r="EA8" s="217"/>
    </row>
    <row r="9" spans="1:131" s="218" customFormat="1" ht="26.25" customHeight="1" x14ac:dyDescent="0.2">
      <c r="A9" s="221">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14"/>
      <c r="BA9" s="214"/>
      <c r="BB9" s="214"/>
      <c r="BC9" s="214"/>
      <c r="BD9" s="214"/>
      <c r="BE9" s="215"/>
      <c r="BF9" s="215"/>
      <c r="BG9" s="215"/>
      <c r="BH9" s="215"/>
      <c r="BI9" s="215"/>
      <c r="BJ9" s="215"/>
      <c r="BK9" s="215"/>
      <c r="BL9" s="215"/>
      <c r="BM9" s="215"/>
      <c r="BN9" s="215"/>
      <c r="BO9" s="215"/>
      <c r="BP9" s="215"/>
      <c r="BQ9" s="221">
        <v>3</v>
      </c>
      <c r="BR9" s="222"/>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17"/>
    </row>
    <row r="10" spans="1:131" s="218" customFormat="1" ht="26.25" customHeight="1" x14ac:dyDescent="0.2">
      <c r="A10" s="221">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14"/>
      <c r="BA10" s="214"/>
      <c r="BB10" s="214"/>
      <c r="BC10" s="214"/>
      <c r="BD10" s="214"/>
      <c r="BE10" s="215"/>
      <c r="BF10" s="215"/>
      <c r="BG10" s="215"/>
      <c r="BH10" s="215"/>
      <c r="BI10" s="215"/>
      <c r="BJ10" s="215"/>
      <c r="BK10" s="215"/>
      <c r="BL10" s="215"/>
      <c r="BM10" s="215"/>
      <c r="BN10" s="215"/>
      <c r="BO10" s="215"/>
      <c r="BP10" s="215"/>
      <c r="BQ10" s="221">
        <v>4</v>
      </c>
      <c r="BR10" s="222"/>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17"/>
    </row>
    <row r="11" spans="1:131" s="218" customFormat="1" ht="26.25" customHeight="1" x14ac:dyDescent="0.2">
      <c r="A11" s="221">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14"/>
      <c r="BA11" s="214"/>
      <c r="BB11" s="214"/>
      <c r="BC11" s="214"/>
      <c r="BD11" s="214"/>
      <c r="BE11" s="215"/>
      <c r="BF11" s="215"/>
      <c r="BG11" s="215"/>
      <c r="BH11" s="215"/>
      <c r="BI11" s="215"/>
      <c r="BJ11" s="215"/>
      <c r="BK11" s="215"/>
      <c r="BL11" s="215"/>
      <c r="BM11" s="215"/>
      <c r="BN11" s="215"/>
      <c r="BO11" s="215"/>
      <c r="BP11" s="215"/>
      <c r="BQ11" s="221">
        <v>5</v>
      </c>
      <c r="BR11" s="222"/>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17"/>
    </row>
    <row r="12" spans="1:131" s="218" customFormat="1" ht="26.25" customHeight="1" x14ac:dyDescent="0.2">
      <c r="A12" s="221">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14"/>
      <c r="BA12" s="214"/>
      <c r="BB12" s="214"/>
      <c r="BC12" s="214"/>
      <c r="BD12" s="214"/>
      <c r="BE12" s="215"/>
      <c r="BF12" s="215"/>
      <c r="BG12" s="215"/>
      <c r="BH12" s="215"/>
      <c r="BI12" s="215"/>
      <c r="BJ12" s="215"/>
      <c r="BK12" s="215"/>
      <c r="BL12" s="215"/>
      <c r="BM12" s="215"/>
      <c r="BN12" s="215"/>
      <c r="BO12" s="215"/>
      <c r="BP12" s="215"/>
      <c r="BQ12" s="221">
        <v>6</v>
      </c>
      <c r="BR12" s="222"/>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17"/>
    </row>
    <row r="13" spans="1:131" s="218" customFormat="1" ht="26.25" customHeight="1" x14ac:dyDescent="0.2">
      <c r="A13" s="221">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14"/>
      <c r="BA13" s="214"/>
      <c r="BB13" s="214"/>
      <c r="BC13" s="214"/>
      <c r="BD13" s="214"/>
      <c r="BE13" s="215"/>
      <c r="BF13" s="215"/>
      <c r="BG13" s="215"/>
      <c r="BH13" s="215"/>
      <c r="BI13" s="215"/>
      <c r="BJ13" s="215"/>
      <c r="BK13" s="215"/>
      <c r="BL13" s="215"/>
      <c r="BM13" s="215"/>
      <c r="BN13" s="215"/>
      <c r="BO13" s="215"/>
      <c r="BP13" s="215"/>
      <c r="BQ13" s="221">
        <v>7</v>
      </c>
      <c r="BR13" s="222"/>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17"/>
    </row>
    <row r="14" spans="1:131" s="218" customFormat="1" ht="26.25" customHeight="1" x14ac:dyDescent="0.2">
      <c r="A14" s="221">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14"/>
      <c r="BA14" s="214"/>
      <c r="BB14" s="214"/>
      <c r="BC14" s="214"/>
      <c r="BD14" s="214"/>
      <c r="BE14" s="215"/>
      <c r="BF14" s="215"/>
      <c r="BG14" s="215"/>
      <c r="BH14" s="215"/>
      <c r="BI14" s="215"/>
      <c r="BJ14" s="215"/>
      <c r="BK14" s="215"/>
      <c r="BL14" s="215"/>
      <c r="BM14" s="215"/>
      <c r="BN14" s="215"/>
      <c r="BO14" s="215"/>
      <c r="BP14" s="215"/>
      <c r="BQ14" s="221">
        <v>8</v>
      </c>
      <c r="BR14" s="222"/>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17"/>
    </row>
    <row r="15" spans="1:131" s="218" customFormat="1" ht="26.25" customHeight="1" x14ac:dyDescent="0.2">
      <c r="A15" s="221">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14"/>
      <c r="BA15" s="214"/>
      <c r="BB15" s="214"/>
      <c r="BC15" s="214"/>
      <c r="BD15" s="214"/>
      <c r="BE15" s="215"/>
      <c r="BF15" s="215"/>
      <c r="BG15" s="215"/>
      <c r="BH15" s="215"/>
      <c r="BI15" s="215"/>
      <c r="BJ15" s="215"/>
      <c r="BK15" s="215"/>
      <c r="BL15" s="215"/>
      <c r="BM15" s="215"/>
      <c r="BN15" s="215"/>
      <c r="BO15" s="215"/>
      <c r="BP15" s="215"/>
      <c r="BQ15" s="221">
        <v>9</v>
      </c>
      <c r="BR15" s="222"/>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17"/>
    </row>
    <row r="16" spans="1:131" s="218" customFormat="1" ht="26.25" customHeight="1" x14ac:dyDescent="0.2">
      <c r="A16" s="221">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14"/>
      <c r="BA16" s="214"/>
      <c r="BB16" s="214"/>
      <c r="BC16" s="214"/>
      <c r="BD16" s="214"/>
      <c r="BE16" s="215"/>
      <c r="BF16" s="215"/>
      <c r="BG16" s="215"/>
      <c r="BH16" s="215"/>
      <c r="BI16" s="215"/>
      <c r="BJ16" s="215"/>
      <c r="BK16" s="215"/>
      <c r="BL16" s="215"/>
      <c r="BM16" s="215"/>
      <c r="BN16" s="215"/>
      <c r="BO16" s="215"/>
      <c r="BP16" s="215"/>
      <c r="BQ16" s="221">
        <v>10</v>
      </c>
      <c r="BR16" s="222"/>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17"/>
    </row>
    <row r="17" spans="1:131" s="218" customFormat="1" ht="26.25" customHeight="1" x14ac:dyDescent="0.2">
      <c r="A17" s="221">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14"/>
      <c r="BA17" s="214"/>
      <c r="BB17" s="214"/>
      <c r="BC17" s="214"/>
      <c r="BD17" s="214"/>
      <c r="BE17" s="215"/>
      <c r="BF17" s="215"/>
      <c r="BG17" s="215"/>
      <c r="BH17" s="215"/>
      <c r="BI17" s="215"/>
      <c r="BJ17" s="215"/>
      <c r="BK17" s="215"/>
      <c r="BL17" s="215"/>
      <c r="BM17" s="215"/>
      <c r="BN17" s="215"/>
      <c r="BO17" s="215"/>
      <c r="BP17" s="215"/>
      <c r="BQ17" s="221">
        <v>11</v>
      </c>
      <c r="BR17" s="222"/>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17"/>
    </row>
    <row r="18" spans="1:131" s="218" customFormat="1" ht="26.25" customHeight="1" x14ac:dyDescent="0.2">
      <c r="A18" s="221">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14"/>
      <c r="BA18" s="214"/>
      <c r="BB18" s="214"/>
      <c r="BC18" s="214"/>
      <c r="BD18" s="214"/>
      <c r="BE18" s="215"/>
      <c r="BF18" s="215"/>
      <c r="BG18" s="215"/>
      <c r="BH18" s="215"/>
      <c r="BI18" s="215"/>
      <c r="BJ18" s="215"/>
      <c r="BK18" s="215"/>
      <c r="BL18" s="215"/>
      <c r="BM18" s="215"/>
      <c r="BN18" s="215"/>
      <c r="BO18" s="215"/>
      <c r="BP18" s="215"/>
      <c r="BQ18" s="221">
        <v>12</v>
      </c>
      <c r="BR18" s="222"/>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17"/>
    </row>
    <row r="19" spans="1:131" s="218" customFormat="1" ht="26.25" customHeight="1" x14ac:dyDescent="0.2">
      <c r="A19" s="221">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14"/>
      <c r="BA19" s="214"/>
      <c r="BB19" s="214"/>
      <c r="BC19" s="214"/>
      <c r="BD19" s="214"/>
      <c r="BE19" s="215"/>
      <c r="BF19" s="215"/>
      <c r="BG19" s="215"/>
      <c r="BH19" s="215"/>
      <c r="BI19" s="215"/>
      <c r="BJ19" s="215"/>
      <c r="BK19" s="215"/>
      <c r="BL19" s="215"/>
      <c r="BM19" s="215"/>
      <c r="BN19" s="215"/>
      <c r="BO19" s="215"/>
      <c r="BP19" s="215"/>
      <c r="BQ19" s="221">
        <v>13</v>
      </c>
      <c r="BR19" s="222"/>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17"/>
    </row>
    <row r="20" spans="1:131" s="218" customFormat="1" ht="26.25" customHeight="1" x14ac:dyDescent="0.2">
      <c r="A20" s="221">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14"/>
      <c r="BA20" s="214"/>
      <c r="BB20" s="214"/>
      <c r="BC20" s="214"/>
      <c r="BD20" s="214"/>
      <c r="BE20" s="215"/>
      <c r="BF20" s="215"/>
      <c r="BG20" s="215"/>
      <c r="BH20" s="215"/>
      <c r="BI20" s="215"/>
      <c r="BJ20" s="215"/>
      <c r="BK20" s="215"/>
      <c r="BL20" s="215"/>
      <c r="BM20" s="215"/>
      <c r="BN20" s="215"/>
      <c r="BO20" s="215"/>
      <c r="BP20" s="215"/>
      <c r="BQ20" s="221">
        <v>14</v>
      </c>
      <c r="BR20" s="222"/>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17"/>
    </row>
    <row r="21" spans="1:131" s="218" customFormat="1" ht="26.25" customHeight="1" thickBot="1" x14ac:dyDescent="0.25">
      <c r="A21" s="221">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14"/>
      <c r="BA21" s="214"/>
      <c r="BB21" s="214"/>
      <c r="BC21" s="214"/>
      <c r="BD21" s="214"/>
      <c r="BE21" s="215"/>
      <c r="BF21" s="215"/>
      <c r="BG21" s="215"/>
      <c r="BH21" s="215"/>
      <c r="BI21" s="215"/>
      <c r="BJ21" s="215"/>
      <c r="BK21" s="215"/>
      <c r="BL21" s="215"/>
      <c r="BM21" s="215"/>
      <c r="BN21" s="215"/>
      <c r="BO21" s="215"/>
      <c r="BP21" s="215"/>
      <c r="BQ21" s="221">
        <v>15</v>
      </c>
      <c r="BR21" s="222"/>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17"/>
    </row>
    <row r="22" spans="1:131" s="218" customFormat="1" ht="26.25" customHeight="1" x14ac:dyDescent="0.2">
      <c r="A22" s="221">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375</v>
      </c>
      <c r="BA22" s="842"/>
      <c r="BB22" s="842"/>
      <c r="BC22" s="842"/>
      <c r="BD22" s="843"/>
      <c r="BE22" s="215"/>
      <c r="BF22" s="215"/>
      <c r="BG22" s="215"/>
      <c r="BH22" s="215"/>
      <c r="BI22" s="215"/>
      <c r="BJ22" s="215"/>
      <c r="BK22" s="215"/>
      <c r="BL22" s="215"/>
      <c r="BM22" s="215"/>
      <c r="BN22" s="215"/>
      <c r="BO22" s="215"/>
      <c r="BP22" s="215"/>
      <c r="BQ22" s="221">
        <v>16</v>
      </c>
      <c r="BR22" s="222"/>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17"/>
    </row>
    <row r="23" spans="1:131" s="218" customFormat="1" ht="26.25" customHeight="1" thickBot="1" x14ac:dyDescent="0.25">
      <c r="A23" s="223" t="s">
        <v>376</v>
      </c>
      <c r="B23" s="825" t="s">
        <v>377</v>
      </c>
      <c r="C23" s="826"/>
      <c r="D23" s="826"/>
      <c r="E23" s="826"/>
      <c r="F23" s="826"/>
      <c r="G23" s="826"/>
      <c r="H23" s="826"/>
      <c r="I23" s="826"/>
      <c r="J23" s="826"/>
      <c r="K23" s="826"/>
      <c r="L23" s="826"/>
      <c r="M23" s="826"/>
      <c r="N23" s="826"/>
      <c r="O23" s="826"/>
      <c r="P23" s="827"/>
      <c r="Q23" s="828">
        <f t="shared" ref="Q23" si="0">Q7</f>
        <v>6042</v>
      </c>
      <c r="R23" s="829"/>
      <c r="S23" s="829"/>
      <c r="T23" s="829"/>
      <c r="U23" s="829"/>
      <c r="V23" s="829">
        <f t="shared" ref="V23" si="1">V7</f>
        <v>5713</v>
      </c>
      <c r="W23" s="829"/>
      <c r="X23" s="829"/>
      <c r="Y23" s="829"/>
      <c r="Z23" s="829"/>
      <c r="AA23" s="829">
        <f t="shared" ref="AA23" si="2">AA7</f>
        <v>328</v>
      </c>
      <c r="AB23" s="829"/>
      <c r="AC23" s="829"/>
      <c r="AD23" s="829"/>
      <c r="AE23" s="830"/>
      <c r="AF23" s="831">
        <v>197</v>
      </c>
      <c r="AG23" s="829"/>
      <c r="AH23" s="829"/>
      <c r="AI23" s="829"/>
      <c r="AJ23" s="832"/>
      <c r="AK23" s="833"/>
      <c r="AL23" s="834"/>
      <c r="AM23" s="834"/>
      <c r="AN23" s="834"/>
      <c r="AO23" s="834"/>
      <c r="AP23" s="829">
        <f>AP7</f>
        <v>3158</v>
      </c>
      <c r="AQ23" s="829"/>
      <c r="AR23" s="829"/>
      <c r="AS23" s="829"/>
      <c r="AT23" s="829"/>
      <c r="AU23" s="845"/>
      <c r="AV23" s="845"/>
      <c r="AW23" s="845"/>
      <c r="AX23" s="845"/>
      <c r="AY23" s="846"/>
      <c r="AZ23" s="847" t="s">
        <v>122</v>
      </c>
      <c r="BA23" s="848"/>
      <c r="BB23" s="848"/>
      <c r="BC23" s="848"/>
      <c r="BD23" s="849"/>
      <c r="BE23" s="215"/>
      <c r="BF23" s="215"/>
      <c r="BG23" s="215"/>
      <c r="BH23" s="215"/>
      <c r="BI23" s="215"/>
      <c r="BJ23" s="215"/>
      <c r="BK23" s="215"/>
      <c r="BL23" s="215"/>
      <c r="BM23" s="215"/>
      <c r="BN23" s="215"/>
      <c r="BO23" s="215"/>
      <c r="BP23" s="215"/>
      <c r="BQ23" s="221">
        <v>17</v>
      </c>
      <c r="BR23" s="222"/>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17"/>
    </row>
    <row r="24" spans="1:131" s="218" customFormat="1" ht="26.25" customHeight="1" x14ac:dyDescent="0.2">
      <c r="A24" s="844" t="s">
        <v>378</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14"/>
      <c r="BA24" s="214"/>
      <c r="BB24" s="214"/>
      <c r="BC24" s="214"/>
      <c r="BD24" s="214"/>
      <c r="BE24" s="215"/>
      <c r="BF24" s="215"/>
      <c r="BG24" s="215"/>
      <c r="BH24" s="215"/>
      <c r="BI24" s="215"/>
      <c r="BJ24" s="215"/>
      <c r="BK24" s="215"/>
      <c r="BL24" s="215"/>
      <c r="BM24" s="215"/>
      <c r="BN24" s="215"/>
      <c r="BO24" s="215"/>
      <c r="BP24" s="215"/>
      <c r="BQ24" s="221">
        <v>18</v>
      </c>
      <c r="BR24" s="222"/>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17"/>
    </row>
    <row r="25" spans="1:131" ht="26.25" customHeight="1" thickBot="1" x14ac:dyDescent="0.25">
      <c r="A25" s="761" t="s">
        <v>379</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14"/>
      <c r="BK25" s="214"/>
      <c r="BL25" s="214"/>
      <c r="BM25" s="214"/>
      <c r="BN25" s="214"/>
      <c r="BO25" s="224"/>
      <c r="BP25" s="224"/>
      <c r="BQ25" s="221">
        <v>19</v>
      </c>
      <c r="BR25" s="222"/>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2"/>
    </row>
    <row r="26" spans="1:131" ht="26.25" customHeight="1" x14ac:dyDescent="0.2">
      <c r="A26" s="763" t="s">
        <v>357</v>
      </c>
      <c r="B26" s="764"/>
      <c r="C26" s="764"/>
      <c r="D26" s="764"/>
      <c r="E26" s="764"/>
      <c r="F26" s="764"/>
      <c r="G26" s="764"/>
      <c r="H26" s="764"/>
      <c r="I26" s="764"/>
      <c r="J26" s="764"/>
      <c r="K26" s="764"/>
      <c r="L26" s="764"/>
      <c r="M26" s="764"/>
      <c r="N26" s="764"/>
      <c r="O26" s="764"/>
      <c r="P26" s="765"/>
      <c r="Q26" s="769" t="s">
        <v>380</v>
      </c>
      <c r="R26" s="770"/>
      <c r="S26" s="770"/>
      <c r="T26" s="770"/>
      <c r="U26" s="771"/>
      <c r="V26" s="769" t="s">
        <v>381</v>
      </c>
      <c r="W26" s="770"/>
      <c r="X26" s="770"/>
      <c r="Y26" s="770"/>
      <c r="Z26" s="771"/>
      <c r="AA26" s="769" t="s">
        <v>382</v>
      </c>
      <c r="AB26" s="770"/>
      <c r="AC26" s="770"/>
      <c r="AD26" s="770"/>
      <c r="AE26" s="770"/>
      <c r="AF26" s="850" t="s">
        <v>383</v>
      </c>
      <c r="AG26" s="851"/>
      <c r="AH26" s="851"/>
      <c r="AI26" s="851"/>
      <c r="AJ26" s="852"/>
      <c r="AK26" s="770" t="s">
        <v>384</v>
      </c>
      <c r="AL26" s="770"/>
      <c r="AM26" s="770"/>
      <c r="AN26" s="770"/>
      <c r="AO26" s="771"/>
      <c r="AP26" s="769" t="s">
        <v>385</v>
      </c>
      <c r="AQ26" s="770"/>
      <c r="AR26" s="770"/>
      <c r="AS26" s="770"/>
      <c r="AT26" s="771"/>
      <c r="AU26" s="769" t="s">
        <v>386</v>
      </c>
      <c r="AV26" s="770"/>
      <c r="AW26" s="770"/>
      <c r="AX26" s="770"/>
      <c r="AY26" s="771"/>
      <c r="AZ26" s="769" t="s">
        <v>387</v>
      </c>
      <c r="BA26" s="770"/>
      <c r="BB26" s="770"/>
      <c r="BC26" s="770"/>
      <c r="BD26" s="771"/>
      <c r="BE26" s="769" t="s">
        <v>364</v>
      </c>
      <c r="BF26" s="770"/>
      <c r="BG26" s="770"/>
      <c r="BH26" s="770"/>
      <c r="BI26" s="776"/>
      <c r="BJ26" s="214"/>
      <c r="BK26" s="214"/>
      <c r="BL26" s="214"/>
      <c r="BM26" s="214"/>
      <c r="BN26" s="214"/>
      <c r="BO26" s="224"/>
      <c r="BP26" s="224"/>
      <c r="BQ26" s="221">
        <v>20</v>
      </c>
      <c r="BR26" s="222"/>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2"/>
    </row>
    <row r="27" spans="1:131" ht="26.25" customHeight="1" thickBot="1" x14ac:dyDescent="0.25">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14"/>
      <c r="BK27" s="214"/>
      <c r="BL27" s="214"/>
      <c r="BM27" s="214"/>
      <c r="BN27" s="214"/>
      <c r="BO27" s="224"/>
      <c r="BP27" s="224"/>
      <c r="BQ27" s="221">
        <v>21</v>
      </c>
      <c r="BR27" s="222"/>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2"/>
    </row>
    <row r="28" spans="1:131" ht="26.25" customHeight="1" thickTop="1" x14ac:dyDescent="0.2">
      <c r="A28" s="225">
        <v>1</v>
      </c>
      <c r="B28" s="785" t="s">
        <v>388</v>
      </c>
      <c r="C28" s="786"/>
      <c r="D28" s="786"/>
      <c r="E28" s="786"/>
      <c r="F28" s="786"/>
      <c r="G28" s="786"/>
      <c r="H28" s="786"/>
      <c r="I28" s="786"/>
      <c r="J28" s="786"/>
      <c r="K28" s="786"/>
      <c r="L28" s="786"/>
      <c r="M28" s="786"/>
      <c r="N28" s="786"/>
      <c r="O28" s="786"/>
      <c r="P28" s="787"/>
      <c r="Q28" s="858">
        <v>1337</v>
      </c>
      <c r="R28" s="859"/>
      <c r="S28" s="859"/>
      <c r="T28" s="859"/>
      <c r="U28" s="859"/>
      <c r="V28" s="859">
        <v>1065</v>
      </c>
      <c r="W28" s="859"/>
      <c r="X28" s="859"/>
      <c r="Y28" s="859"/>
      <c r="Z28" s="859"/>
      <c r="AA28" s="859">
        <v>272</v>
      </c>
      <c r="AB28" s="859"/>
      <c r="AC28" s="859"/>
      <c r="AD28" s="859"/>
      <c r="AE28" s="860"/>
      <c r="AF28" s="861">
        <v>272</v>
      </c>
      <c r="AG28" s="859"/>
      <c r="AH28" s="859"/>
      <c r="AI28" s="859"/>
      <c r="AJ28" s="862"/>
      <c r="AK28" s="863">
        <v>102</v>
      </c>
      <c r="AL28" s="864"/>
      <c r="AM28" s="864"/>
      <c r="AN28" s="864"/>
      <c r="AO28" s="864"/>
      <c r="AP28" s="864" t="s">
        <v>485</v>
      </c>
      <c r="AQ28" s="864"/>
      <c r="AR28" s="864"/>
      <c r="AS28" s="864"/>
      <c r="AT28" s="864"/>
      <c r="AU28" s="864" t="s">
        <v>485</v>
      </c>
      <c r="AV28" s="864"/>
      <c r="AW28" s="864"/>
      <c r="AX28" s="864"/>
      <c r="AY28" s="864"/>
      <c r="AZ28" s="865" t="s">
        <v>485</v>
      </c>
      <c r="BA28" s="865"/>
      <c r="BB28" s="865"/>
      <c r="BC28" s="865"/>
      <c r="BD28" s="865"/>
      <c r="BE28" s="856"/>
      <c r="BF28" s="856"/>
      <c r="BG28" s="856"/>
      <c r="BH28" s="856"/>
      <c r="BI28" s="857"/>
      <c r="BJ28" s="214"/>
      <c r="BK28" s="214"/>
      <c r="BL28" s="214"/>
      <c r="BM28" s="214"/>
      <c r="BN28" s="214"/>
      <c r="BO28" s="224"/>
      <c r="BP28" s="224"/>
      <c r="BQ28" s="221">
        <v>22</v>
      </c>
      <c r="BR28" s="222"/>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2"/>
    </row>
    <row r="29" spans="1:131" ht="26.25" customHeight="1" x14ac:dyDescent="0.2">
      <c r="A29" s="225">
        <v>2</v>
      </c>
      <c r="B29" s="816" t="s">
        <v>389</v>
      </c>
      <c r="C29" s="817"/>
      <c r="D29" s="817"/>
      <c r="E29" s="817"/>
      <c r="F29" s="817"/>
      <c r="G29" s="817"/>
      <c r="H29" s="817"/>
      <c r="I29" s="817"/>
      <c r="J29" s="817"/>
      <c r="K29" s="817"/>
      <c r="L29" s="817"/>
      <c r="M29" s="817"/>
      <c r="N29" s="817"/>
      <c r="O29" s="817"/>
      <c r="P29" s="818"/>
      <c r="Q29" s="819">
        <v>320</v>
      </c>
      <c r="R29" s="820"/>
      <c r="S29" s="820"/>
      <c r="T29" s="820"/>
      <c r="U29" s="820"/>
      <c r="V29" s="820">
        <v>319</v>
      </c>
      <c r="W29" s="820"/>
      <c r="X29" s="820"/>
      <c r="Y29" s="820"/>
      <c r="Z29" s="820"/>
      <c r="AA29" s="820">
        <v>1</v>
      </c>
      <c r="AB29" s="820"/>
      <c r="AC29" s="820"/>
      <c r="AD29" s="820"/>
      <c r="AE29" s="821"/>
      <c r="AF29" s="822">
        <v>1</v>
      </c>
      <c r="AG29" s="823"/>
      <c r="AH29" s="823"/>
      <c r="AI29" s="823"/>
      <c r="AJ29" s="824"/>
      <c r="AK29" s="870">
        <v>196</v>
      </c>
      <c r="AL29" s="866"/>
      <c r="AM29" s="866"/>
      <c r="AN29" s="866"/>
      <c r="AO29" s="866"/>
      <c r="AP29" s="866" t="s">
        <v>485</v>
      </c>
      <c r="AQ29" s="866"/>
      <c r="AR29" s="866"/>
      <c r="AS29" s="866"/>
      <c r="AT29" s="866"/>
      <c r="AU29" s="866" t="s">
        <v>485</v>
      </c>
      <c r="AV29" s="866"/>
      <c r="AW29" s="866"/>
      <c r="AX29" s="866"/>
      <c r="AY29" s="866"/>
      <c r="AZ29" s="867" t="s">
        <v>485</v>
      </c>
      <c r="BA29" s="867"/>
      <c r="BB29" s="867"/>
      <c r="BC29" s="867"/>
      <c r="BD29" s="867"/>
      <c r="BE29" s="868"/>
      <c r="BF29" s="868"/>
      <c r="BG29" s="868"/>
      <c r="BH29" s="868"/>
      <c r="BI29" s="869"/>
      <c r="BJ29" s="214"/>
      <c r="BK29" s="214"/>
      <c r="BL29" s="214"/>
      <c r="BM29" s="214"/>
      <c r="BN29" s="214"/>
      <c r="BO29" s="224"/>
      <c r="BP29" s="224"/>
      <c r="BQ29" s="221">
        <v>23</v>
      </c>
      <c r="BR29" s="222"/>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2"/>
    </row>
    <row r="30" spans="1:131" ht="26.25" customHeight="1" x14ac:dyDescent="0.2">
      <c r="A30" s="225">
        <v>3</v>
      </c>
      <c r="B30" s="816" t="s">
        <v>390</v>
      </c>
      <c r="C30" s="817"/>
      <c r="D30" s="817"/>
      <c r="E30" s="817"/>
      <c r="F30" s="817"/>
      <c r="G30" s="817"/>
      <c r="H30" s="817"/>
      <c r="I30" s="817"/>
      <c r="J30" s="817"/>
      <c r="K30" s="817"/>
      <c r="L30" s="817"/>
      <c r="M30" s="817"/>
      <c r="N30" s="817"/>
      <c r="O30" s="817"/>
      <c r="P30" s="818"/>
      <c r="Q30" s="819">
        <v>201</v>
      </c>
      <c r="R30" s="820"/>
      <c r="S30" s="820"/>
      <c r="T30" s="820"/>
      <c r="U30" s="820"/>
      <c r="V30" s="820">
        <v>191</v>
      </c>
      <c r="W30" s="820"/>
      <c r="X30" s="820"/>
      <c r="Y30" s="820"/>
      <c r="Z30" s="820"/>
      <c r="AA30" s="820">
        <v>10</v>
      </c>
      <c r="AB30" s="820"/>
      <c r="AC30" s="820"/>
      <c r="AD30" s="820"/>
      <c r="AE30" s="821"/>
      <c r="AF30" s="822">
        <v>140</v>
      </c>
      <c r="AG30" s="823"/>
      <c r="AH30" s="823"/>
      <c r="AI30" s="823"/>
      <c r="AJ30" s="824"/>
      <c r="AK30" s="870">
        <v>45</v>
      </c>
      <c r="AL30" s="866"/>
      <c r="AM30" s="866"/>
      <c r="AN30" s="866"/>
      <c r="AO30" s="866"/>
      <c r="AP30" s="866">
        <v>811</v>
      </c>
      <c r="AQ30" s="866"/>
      <c r="AR30" s="866"/>
      <c r="AS30" s="866"/>
      <c r="AT30" s="866"/>
      <c r="AU30" s="866">
        <v>113</v>
      </c>
      <c r="AV30" s="866"/>
      <c r="AW30" s="866"/>
      <c r="AX30" s="866"/>
      <c r="AY30" s="866"/>
      <c r="AZ30" s="867" t="s">
        <v>485</v>
      </c>
      <c r="BA30" s="867"/>
      <c r="BB30" s="867"/>
      <c r="BC30" s="867"/>
      <c r="BD30" s="867"/>
      <c r="BE30" s="868" t="s">
        <v>391</v>
      </c>
      <c r="BF30" s="868"/>
      <c r="BG30" s="868"/>
      <c r="BH30" s="868"/>
      <c r="BI30" s="869"/>
      <c r="BJ30" s="214"/>
      <c r="BK30" s="214"/>
      <c r="BL30" s="214"/>
      <c r="BM30" s="214"/>
      <c r="BN30" s="214"/>
      <c r="BO30" s="224"/>
      <c r="BP30" s="224"/>
      <c r="BQ30" s="221">
        <v>24</v>
      </c>
      <c r="BR30" s="222"/>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2"/>
    </row>
    <row r="31" spans="1:131" ht="26.25" customHeight="1" x14ac:dyDescent="0.2">
      <c r="A31" s="225">
        <v>4</v>
      </c>
      <c r="B31" s="816" t="s">
        <v>392</v>
      </c>
      <c r="C31" s="817"/>
      <c r="D31" s="817"/>
      <c r="E31" s="817"/>
      <c r="F31" s="817"/>
      <c r="G31" s="817"/>
      <c r="H31" s="817"/>
      <c r="I31" s="817"/>
      <c r="J31" s="817"/>
      <c r="K31" s="817"/>
      <c r="L31" s="817"/>
      <c r="M31" s="817"/>
      <c r="N31" s="817"/>
      <c r="O31" s="817"/>
      <c r="P31" s="818"/>
      <c r="Q31" s="819">
        <v>165</v>
      </c>
      <c r="R31" s="820"/>
      <c r="S31" s="820"/>
      <c r="T31" s="820"/>
      <c r="U31" s="820"/>
      <c r="V31" s="820">
        <v>150</v>
      </c>
      <c r="W31" s="820"/>
      <c r="X31" s="820"/>
      <c r="Y31" s="820"/>
      <c r="Z31" s="820"/>
      <c r="AA31" s="820">
        <v>15</v>
      </c>
      <c r="AB31" s="820"/>
      <c r="AC31" s="820"/>
      <c r="AD31" s="820"/>
      <c r="AE31" s="821"/>
      <c r="AF31" s="822">
        <v>91</v>
      </c>
      <c r="AG31" s="823"/>
      <c r="AH31" s="823"/>
      <c r="AI31" s="823"/>
      <c r="AJ31" s="824"/>
      <c r="AK31" s="870">
        <v>182</v>
      </c>
      <c r="AL31" s="866"/>
      <c r="AM31" s="866"/>
      <c r="AN31" s="866"/>
      <c r="AO31" s="866"/>
      <c r="AP31" s="866">
        <v>609</v>
      </c>
      <c r="AQ31" s="866"/>
      <c r="AR31" s="866"/>
      <c r="AS31" s="866"/>
      <c r="AT31" s="866"/>
      <c r="AU31" s="866">
        <v>597</v>
      </c>
      <c r="AV31" s="866"/>
      <c r="AW31" s="866"/>
      <c r="AX31" s="866"/>
      <c r="AY31" s="866"/>
      <c r="AZ31" s="867" t="s">
        <v>485</v>
      </c>
      <c r="BA31" s="867"/>
      <c r="BB31" s="867"/>
      <c r="BC31" s="867"/>
      <c r="BD31" s="867"/>
      <c r="BE31" s="868" t="s">
        <v>391</v>
      </c>
      <c r="BF31" s="868"/>
      <c r="BG31" s="868"/>
      <c r="BH31" s="868"/>
      <c r="BI31" s="869"/>
      <c r="BJ31" s="214"/>
      <c r="BK31" s="214"/>
      <c r="BL31" s="214"/>
      <c r="BM31" s="214"/>
      <c r="BN31" s="214"/>
      <c r="BO31" s="224"/>
      <c r="BP31" s="224"/>
      <c r="BQ31" s="221">
        <v>25</v>
      </c>
      <c r="BR31" s="222"/>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2"/>
    </row>
    <row r="32" spans="1:131" ht="26.25" customHeight="1" x14ac:dyDescent="0.2">
      <c r="A32" s="225">
        <v>5</v>
      </c>
      <c r="B32" s="816"/>
      <c r="C32" s="817"/>
      <c r="D32" s="817"/>
      <c r="E32" s="817"/>
      <c r="F32" s="817"/>
      <c r="G32" s="817"/>
      <c r="H32" s="817"/>
      <c r="I32" s="817"/>
      <c r="J32" s="817"/>
      <c r="K32" s="817"/>
      <c r="L32" s="817"/>
      <c r="M32" s="817"/>
      <c r="N32" s="817"/>
      <c r="O32" s="817"/>
      <c r="P32" s="818"/>
      <c r="Q32" s="819"/>
      <c r="R32" s="820"/>
      <c r="S32" s="820"/>
      <c r="T32" s="820"/>
      <c r="U32" s="820"/>
      <c r="V32" s="820"/>
      <c r="W32" s="820"/>
      <c r="X32" s="820"/>
      <c r="Y32" s="820"/>
      <c r="Z32" s="820"/>
      <c r="AA32" s="820"/>
      <c r="AB32" s="820"/>
      <c r="AC32" s="820"/>
      <c r="AD32" s="820"/>
      <c r="AE32" s="821"/>
      <c r="AF32" s="822"/>
      <c r="AG32" s="823"/>
      <c r="AH32" s="823"/>
      <c r="AI32" s="823"/>
      <c r="AJ32" s="824"/>
      <c r="AK32" s="870"/>
      <c r="AL32" s="866"/>
      <c r="AM32" s="866"/>
      <c r="AN32" s="866"/>
      <c r="AO32" s="866"/>
      <c r="AP32" s="866"/>
      <c r="AQ32" s="866"/>
      <c r="AR32" s="866"/>
      <c r="AS32" s="866"/>
      <c r="AT32" s="866"/>
      <c r="AU32" s="866"/>
      <c r="AV32" s="866"/>
      <c r="AW32" s="866"/>
      <c r="AX32" s="866"/>
      <c r="AY32" s="866"/>
      <c r="AZ32" s="867"/>
      <c r="BA32" s="867"/>
      <c r="BB32" s="867"/>
      <c r="BC32" s="867"/>
      <c r="BD32" s="867"/>
      <c r="BE32" s="868"/>
      <c r="BF32" s="868"/>
      <c r="BG32" s="868"/>
      <c r="BH32" s="868"/>
      <c r="BI32" s="869"/>
      <c r="BJ32" s="214"/>
      <c r="BK32" s="214"/>
      <c r="BL32" s="214"/>
      <c r="BM32" s="214"/>
      <c r="BN32" s="214"/>
      <c r="BO32" s="224"/>
      <c r="BP32" s="224"/>
      <c r="BQ32" s="221">
        <v>26</v>
      </c>
      <c r="BR32" s="222"/>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2"/>
    </row>
    <row r="33" spans="1:131" ht="26.25" customHeight="1" x14ac:dyDescent="0.2">
      <c r="A33" s="225">
        <v>6</v>
      </c>
      <c r="B33" s="816"/>
      <c r="C33" s="817"/>
      <c r="D33" s="817"/>
      <c r="E33" s="817"/>
      <c r="F33" s="817"/>
      <c r="G33" s="817"/>
      <c r="H33" s="817"/>
      <c r="I33" s="817"/>
      <c r="J33" s="817"/>
      <c r="K33" s="817"/>
      <c r="L33" s="817"/>
      <c r="M33" s="817"/>
      <c r="N33" s="817"/>
      <c r="O33" s="817"/>
      <c r="P33" s="818"/>
      <c r="Q33" s="819"/>
      <c r="R33" s="820"/>
      <c r="S33" s="820"/>
      <c r="T33" s="820"/>
      <c r="U33" s="820"/>
      <c r="V33" s="820"/>
      <c r="W33" s="820"/>
      <c r="X33" s="820"/>
      <c r="Y33" s="820"/>
      <c r="Z33" s="820"/>
      <c r="AA33" s="820"/>
      <c r="AB33" s="820"/>
      <c r="AC33" s="820"/>
      <c r="AD33" s="820"/>
      <c r="AE33" s="821"/>
      <c r="AF33" s="822"/>
      <c r="AG33" s="823"/>
      <c r="AH33" s="823"/>
      <c r="AI33" s="823"/>
      <c r="AJ33" s="824"/>
      <c r="AK33" s="870"/>
      <c r="AL33" s="866"/>
      <c r="AM33" s="866"/>
      <c r="AN33" s="866"/>
      <c r="AO33" s="866"/>
      <c r="AP33" s="866"/>
      <c r="AQ33" s="866"/>
      <c r="AR33" s="866"/>
      <c r="AS33" s="866"/>
      <c r="AT33" s="866"/>
      <c r="AU33" s="866"/>
      <c r="AV33" s="866"/>
      <c r="AW33" s="866"/>
      <c r="AX33" s="866"/>
      <c r="AY33" s="866"/>
      <c r="AZ33" s="867"/>
      <c r="BA33" s="867"/>
      <c r="BB33" s="867"/>
      <c r="BC33" s="867"/>
      <c r="BD33" s="867"/>
      <c r="BE33" s="868"/>
      <c r="BF33" s="868"/>
      <c r="BG33" s="868"/>
      <c r="BH33" s="868"/>
      <c r="BI33" s="869"/>
      <c r="BJ33" s="214"/>
      <c r="BK33" s="214"/>
      <c r="BL33" s="214"/>
      <c r="BM33" s="214"/>
      <c r="BN33" s="214"/>
      <c r="BO33" s="224"/>
      <c r="BP33" s="224"/>
      <c r="BQ33" s="221">
        <v>27</v>
      </c>
      <c r="BR33" s="222"/>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2"/>
    </row>
    <row r="34" spans="1:131" ht="26.25" customHeight="1" x14ac:dyDescent="0.2">
      <c r="A34" s="225">
        <v>7</v>
      </c>
      <c r="B34" s="816"/>
      <c r="C34" s="817"/>
      <c r="D34" s="817"/>
      <c r="E34" s="817"/>
      <c r="F34" s="817"/>
      <c r="G34" s="817"/>
      <c r="H34" s="817"/>
      <c r="I34" s="817"/>
      <c r="J34" s="817"/>
      <c r="K34" s="817"/>
      <c r="L34" s="817"/>
      <c r="M34" s="817"/>
      <c r="N34" s="817"/>
      <c r="O34" s="817"/>
      <c r="P34" s="818"/>
      <c r="Q34" s="819"/>
      <c r="R34" s="820"/>
      <c r="S34" s="820"/>
      <c r="T34" s="820"/>
      <c r="U34" s="820"/>
      <c r="V34" s="820"/>
      <c r="W34" s="820"/>
      <c r="X34" s="820"/>
      <c r="Y34" s="820"/>
      <c r="Z34" s="820"/>
      <c r="AA34" s="820"/>
      <c r="AB34" s="820"/>
      <c r="AC34" s="820"/>
      <c r="AD34" s="820"/>
      <c r="AE34" s="821"/>
      <c r="AF34" s="822"/>
      <c r="AG34" s="823"/>
      <c r="AH34" s="823"/>
      <c r="AI34" s="823"/>
      <c r="AJ34" s="824"/>
      <c r="AK34" s="870"/>
      <c r="AL34" s="866"/>
      <c r="AM34" s="866"/>
      <c r="AN34" s="866"/>
      <c r="AO34" s="866"/>
      <c r="AP34" s="866"/>
      <c r="AQ34" s="866"/>
      <c r="AR34" s="866"/>
      <c r="AS34" s="866"/>
      <c r="AT34" s="866"/>
      <c r="AU34" s="866"/>
      <c r="AV34" s="866"/>
      <c r="AW34" s="866"/>
      <c r="AX34" s="866"/>
      <c r="AY34" s="866"/>
      <c r="AZ34" s="867"/>
      <c r="BA34" s="867"/>
      <c r="BB34" s="867"/>
      <c r="BC34" s="867"/>
      <c r="BD34" s="867"/>
      <c r="BE34" s="868"/>
      <c r="BF34" s="868"/>
      <c r="BG34" s="868"/>
      <c r="BH34" s="868"/>
      <c r="BI34" s="869"/>
      <c r="BJ34" s="214"/>
      <c r="BK34" s="214"/>
      <c r="BL34" s="214"/>
      <c r="BM34" s="214"/>
      <c r="BN34" s="214"/>
      <c r="BO34" s="224"/>
      <c r="BP34" s="224"/>
      <c r="BQ34" s="221">
        <v>28</v>
      </c>
      <c r="BR34" s="222"/>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2"/>
    </row>
    <row r="35" spans="1:131" ht="26.25" customHeight="1" x14ac:dyDescent="0.2">
      <c r="A35" s="225">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70"/>
      <c r="AL35" s="866"/>
      <c r="AM35" s="866"/>
      <c r="AN35" s="866"/>
      <c r="AO35" s="866"/>
      <c r="AP35" s="866"/>
      <c r="AQ35" s="866"/>
      <c r="AR35" s="866"/>
      <c r="AS35" s="866"/>
      <c r="AT35" s="866"/>
      <c r="AU35" s="866"/>
      <c r="AV35" s="866"/>
      <c r="AW35" s="866"/>
      <c r="AX35" s="866"/>
      <c r="AY35" s="866"/>
      <c r="AZ35" s="867"/>
      <c r="BA35" s="867"/>
      <c r="BB35" s="867"/>
      <c r="BC35" s="867"/>
      <c r="BD35" s="867"/>
      <c r="BE35" s="868"/>
      <c r="BF35" s="868"/>
      <c r="BG35" s="868"/>
      <c r="BH35" s="868"/>
      <c r="BI35" s="869"/>
      <c r="BJ35" s="214"/>
      <c r="BK35" s="214"/>
      <c r="BL35" s="214"/>
      <c r="BM35" s="214"/>
      <c r="BN35" s="214"/>
      <c r="BO35" s="224"/>
      <c r="BP35" s="224"/>
      <c r="BQ35" s="221">
        <v>29</v>
      </c>
      <c r="BR35" s="222"/>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2"/>
    </row>
    <row r="36" spans="1:131" ht="26.25" customHeight="1" x14ac:dyDescent="0.2">
      <c r="A36" s="225">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14"/>
      <c r="BK36" s="214"/>
      <c r="BL36" s="214"/>
      <c r="BM36" s="214"/>
      <c r="BN36" s="214"/>
      <c r="BO36" s="224"/>
      <c r="BP36" s="224"/>
      <c r="BQ36" s="221">
        <v>30</v>
      </c>
      <c r="BR36" s="222"/>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2"/>
    </row>
    <row r="37" spans="1:131" ht="26.25" customHeight="1" x14ac:dyDescent="0.2">
      <c r="A37" s="225">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14"/>
      <c r="BK37" s="214"/>
      <c r="BL37" s="214"/>
      <c r="BM37" s="214"/>
      <c r="BN37" s="214"/>
      <c r="BO37" s="224"/>
      <c r="BP37" s="224"/>
      <c r="BQ37" s="221">
        <v>31</v>
      </c>
      <c r="BR37" s="222"/>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2"/>
    </row>
    <row r="38" spans="1:131" ht="26.25" customHeight="1" x14ac:dyDescent="0.2">
      <c r="A38" s="225">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14"/>
      <c r="BK38" s="214"/>
      <c r="BL38" s="214"/>
      <c r="BM38" s="214"/>
      <c r="BN38" s="214"/>
      <c r="BO38" s="224"/>
      <c r="BP38" s="224"/>
      <c r="BQ38" s="221">
        <v>32</v>
      </c>
      <c r="BR38" s="222"/>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2"/>
    </row>
    <row r="39" spans="1:131" ht="26.25" customHeight="1" x14ac:dyDescent="0.2">
      <c r="A39" s="225">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14"/>
      <c r="BK39" s="214"/>
      <c r="BL39" s="214"/>
      <c r="BM39" s="214"/>
      <c r="BN39" s="214"/>
      <c r="BO39" s="224"/>
      <c r="BP39" s="224"/>
      <c r="BQ39" s="221">
        <v>33</v>
      </c>
      <c r="BR39" s="222"/>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2"/>
    </row>
    <row r="40" spans="1:131" ht="26.25" customHeight="1" x14ac:dyDescent="0.2">
      <c r="A40" s="221">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14"/>
      <c r="BK40" s="214"/>
      <c r="BL40" s="214"/>
      <c r="BM40" s="214"/>
      <c r="BN40" s="214"/>
      <c r="BO40" s="224"/>
      <c r="BP40" s="224"/>
      <c r="BQ40" s="221">
        <v>34</v>
      </c>
      <c r="BR40" s="222"/>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2"/>
    </row>
    <row r="41" spans="1:131" ht="26.25" customHeight="1" x14ac:dyDescent="0.2">
      <c r="A41" s="221">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14"/>
      <c r="BK41" s="214"/>
      <c r="BL41" s="214"/>
      <c r="BM41" s="214"/>
      <c r="BN41" s="214"/>
      <c r="BO41" s="224"/>
      <c r="BP41" s="224"/>
      <c r="BQ41" s="221">
        <v>35</v>
      </c>
      <c r="BR41" s="222"/>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2"/>
    </row>
    <row r="42" spans="1:131" ht="26.25" customHeight="1" x14ac:dyDescent="0.2">
      <c r="A42" s="221">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14"/>
      <c r="BK42" s="214"/>
      <c r="BL42" s="214"/>
      <c r="BM42" s="214"/>
      <c r="BN42" s="214"/>
      <c r="BO42" s="224"/>
      <c r="BP42" s="224"/>
      <c r="BQ42" s="221">
        <v>36</v>
      </c>
      <c r="BR42" s="222"/>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2"/>
    </row>
    <row r="43" spans="1:131" ht="26.25" customHeight="1" x14ac:dyDescent="0.2">
      <c r="A43" s="221">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14"/>
      <c r="BK43" s="214"/>
      <c r="BL43" s="214"/>
      <c r="BM43" s="214"/>
      <c r="BN43" s="214"/>
      <c r="BO43" s="224"/>
      <c r="BP43" s="224"/>
      <c r="BQ43" s="221">
        <v>37</v>
      </c>
      <c r="BR43" s="222"/>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2"/>
    </row>
    <row r="44" spans="1:131" ht="26.25" customHeight="1" x14ac:dyDescent="0.2">
      <c r="A44" s="221">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14"/>
      <c r="BK44" s="214"/>
      <c r="BL44" s="214"/>
      <c r="BM44" s="214"/>
      <c r="BN44" s="214"/>
      <c r="BO44" s="224"/>
      <c r="BP44" s="224"/>
      <c r="BQ44" s="221">
        <v>38</v>
      </c>
      <c r="BR44" s="222"/>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2"/>
    </row>
    <row r="45" spans="1:131" ht="26.25" customHeight="1" x14ac:dyDescent="0.2">
      <c r="A45" s="221">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14"/>
      <c r="BK45" s="214"/>
      <c r="BL45" s="214"/>
      <c r="BM45" s="214"/>
      <c r="BN45" s="214"/>
      <c r="BO45" s="224"/>
      <c r="BP45" s="224"/>
      <c r="BQ45" s="221">
        <v>39</v>
      </c>
      <c r="BR45" s="222"/>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2"/>
    </row>
    <row r="46" spans="1:131" ht="26.25" customHeight="1" x14ac:dyDescent="0.2">
      <c r="A46" s="221">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14"/>
      <c r="BK46" s="214"/>
      <c r="BL46" s="214"/>
      <c r="BM46" s="214"/>
      <c r="BN46" s="214"/>
      <c r="BO46" s="224"/>
      <c r="BP46" s="224"/>
      <c r="BQ46" s="221">
        <v>40</v>
      </c>
      <c r="BR46" s="222"/>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2"/>
    </row>
    <row r="47" spans="1:131" ht="26.25" customHeight="1" x14ac:dyDescent="0.2">
      <c r="A47" s="221">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14"/>
      <c r="BK47" s="214"/>
      <c r="BL47" s="214"/>
      <c r="BM47" s="214"/>
      <c r="BN47" s="214"/>
      <c r="BO47" s="224"/>
      <c r="BP47" s="224"/>
      <c r="BQ47" s="221">
        <v>41</v>
      </c>
      <c r="BR47" s="222"/>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2"/>
    </row>
    <row r="48" spans="1:131" ht="26.25" customHeight="1" x14ac:dyDescent="0.2">
      <c r="A48" s="221">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14"/>
      <c r="BK48" s="214"/>
      <c r="BL48" s="214"/>
      <c r="BM48" s="214"/>
      <c r="BN48" s="214"/>
      <c r="BO48" s="224"/>
      <c r="BP48" s="224"/>
      <c r="BQ48" s="221">
        <v>42</v>
      </c>
      <c r="BR48" s="222"/>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2"/>
    </row>
    <row r="49" spans="1:131" ht="26.25" customHeight="1" x14ac:dyDescent="0.2">
      <c r="A49" s="221">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14"/>
      <c r="BK49" s="214"/>
      <c r="BL49" s="214"/>
      <c r="BM49" s="214"/>
      <c r="BN49" s="214"/>
      <c r="BO49" s="224"/>
      <c r="BP49" s="224"/>
      <c r="BQ49" s="221">
        <v>43</v>
      </c>
      <c r="BR49" s="222"/>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2"/>
    </row>
    <row r="50" spans="1:131" ht="26.25" customHeight="1" x14ac:dyDescent="0.2">
      <c r="A50" s="221">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14"/>
      <c r="BK50" s="214"/>
      <c r="BL50" s="214"/>
      <c r="BM50" s="214"/>
      <c r="BN50" s="214"/>
      <c r="BO50" s="224"/>
      <c r="BP50" s="224"/>
      <c r="BQ50" s="221">
        <v>44</v>
      </c>
      <c r="BR50" s="222"/>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2"/>
    </row>
    <row r="51" spans="1:131" ht="26.25" customHeight="1" x14ac:dyDescent="0.2">
      <c r="A51" s="221">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14"/>
      <c r="BK51" s="214"/>
      <c r="BL51" s="214"/>
      <c r="BM51" s="214"/>
      <c r="BN51" s="214"/>
      <c r="BO51" s="224"/>
      <c r="BP51" s="224"/>
      <c r="BQ51" s="221">
        <v>45</v>
      </c>
      <c r="BR51" s="222"/>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2"/>
    </row>
    <row r="52" spans="1:131" ht="26.25" customHeight="1" x14ac:dyDescent="0.2">
      <c r="A52" s="221">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14"/>
      <c r="BK52" s="214"/>
      <c r="BL52" s="214"/>
      <c r="BM52" s="214"/>
      <c r="BN52" s="214"/>
      <c r="BO52" s="224"/>
      <c r="BP52" s="224"/>
      <c r="BQ52" s="221">
        <v>46</v>
      </c>
      <c r="BR52" s="222"/>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2"/>
    </row>
    <row r="53" spans="1:131" ht="26.25" customHeight="1" x14ac:dyDescent="0.2">
      <c r="A53" s="221">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14"/>
      <c r="BK53" s="214"/>
      <c r="BL53" s="214"/>
      <c r="BM53" s="214"/>
      <c r="BN53" s="214"/>
      <c r="BO53" s="224"/>
      <c r="BP53" s="224"/>
      <c r="BQ53" s="221">
        <v>47</v>
      </c>
      <c r="BR53" s="222"/>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2"/>
    </row>
    <row r="54" spans="1:131" ht="26.25" customHeight="1" x14ac:dyDescent="0.2">
      <c r="A54" s="221">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14"/>
      <c r="BK54" s="214"/>
      <c r="BL54" s="214"/>
      <c r="BM54" s="214"/>
      <c r="BN54" s="214"/>
      <c r="BO54" s="224"/>
      <c r="BP54" s="224"/>
      <c r="BQ54" s="221">
        <v>48</v>
      </c>
      <c r="BR54" s="222"/>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2"/>
    </row>
    <row r="55" spans="1:131" ht="26.25" customHeight="1" x14ac:dyDescent="0.2">
      <c r="A55" s="221">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14"/>
      <c r="BK55" s="214"/>
      <c r="BL55" s="214"/>
      <c r="BM55" s="214"/>
      <c r="BN55" s="214"/>
      <c r="BO55" s="224"/>
      <c r="BP55" s="224"/>
      <c r="BQ55" s="221">
        <v>49</v>
      </c>
      <c r="BR55" s="222"/>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2"/>
    </row>
    <row r="56" spans="1:131" ht="26.25" customHeight="1" x14ac:dyDescent="0.2">
      <c r="A56" s="221">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14"/>
      <c r="BK56" s="214"/>
      <c r="BL56" s="214"/>
      <c r="BM56" s="214"/>
      <c r="BN56" s="214"/>
      <c r="BO56" s="224"/>
      <c r="BP56" s="224"/>
      <c r="BQ56" s="221">
        <v>50</v>
      </c>
      <c r="BR56" s="222"/>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2"/>
    </row>
    <row r="57" spans="1:131" ht="26.25" customHeight="1" x14ac:dyDescent="0.2">
      <c r="A57" s="221">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14"/>
      <c r="BK57" s="214"/>
      <c r="BL57" s="214"/>
      <c r="BM57" s="214"/>
      <c r="BN57" s="214"/>
      <c r="BO57" s="224"/>
      <c r="BP57" s="224"/>
      <c r="BQ57" s="221">
        <v>51</v>
      </c>
      <c r="BR57" s="222"/>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2"/>
    </row>
    <row r="58" spans="1:131" ht="26.25" customHeight="1" x14ac:dyDescent="0.2">
      <c r="A58" s="221">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14"/>
      <c r="BK58" s="214"/>
      <c r="BL58" s="214"/>
      <c r="BM58" s="214"/>
      <c r="BN58" s="214"/>
      <c r="BO58" s="224"/>
      <c r="BP58" s="224"/>
      <c r="BQ58" s="221">
        <v>52</v>
      </c>
      <c r="BR58" s="222"/>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2"/>
    </row>
    <row r="59" spans="1:131" ht="26.25" customHeight="1" x14ac:dyDescent="0.2">
      <c r="A59" s="221">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14"/>
      <c r="BK59" s="214"/>
      <c r="BL59" s="214"/>
      <c r="BM59" s="214"/>
      <c r="BN59" s="214"/>
      <c r="BO59" s="224"/>
      <c r="BP59" s="224"/>
      <c r="BQ59" s="221">
        <v>53</v>
      </c>
      <c r="BR59" s="222"/>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2"/>
    </row>
    <row r="60" spans="1:131" ht="26.25" customHeight="1" x14ac:dyDescent="0.2">
      <c r="A60" s="221">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14"/>
      <c r="BK60" s="214"/>
      <c r="BL60" s="214"/>
      <c r="BM60" s="214"/>
      <c r="BN60" s="214"/>
      <c r="BO60" s="224"/>
      <c r="BP60" s="224"/>
      <c r="BQ60" s="221">
        <v>54</v>
      </c>
      <c r="BR60" s="222"/>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2"/>
    </row>
    <row r="61" spans="1:131" ht="26.25" customHeight="1" thickBot="1" x14ac:dyDescent="0.25">
      <c r="A61" s="221">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14"/>
      <c r="BK61" s="214"/>
      <c r="BL61" s="214"/>
      <c r="BM61" s="214"/>
      <c r="BN61" s="214"/>
      <c r="BO61" s="224"/>
      <c r="BP61" s="224"/>
      <c r="BQ61" s="221">
        <v>55</v>
      </c>
      <c r="BR61" s="222"/>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2"/>
    </row>
    <row r="62" spans="1:131" ht="26.25" customHeight="1" x14ac:dyDescent="0.2">
      <c r="A62" s="221">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393</v>
      </c>
      <c r="BK62" s="842"/>
      <c r="BL62" s="842"/>
      <c r="BM62" s="842"/>
      <c r="BN62" s="843"/>
      <c r="BO62" s="224"/>
      <c r="BP62" s="224"/>
      <c r="BQ62" s="221">
        <v>56</v>
      </c>
      <c r="BR62" s="222"/>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2"/>
    </row>
    <row r="63" spans="1:131" ht="26.25" customHeight="1" thickBot="1" x14ac:dyDescent="0.25">
      <c r="A63" s="223" t="s">
        <v>376</v>
      </c>
      <c r="B63" s="825" t="s">
        <v>394</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504</v>
      </c>
      <c r="AG63" s="880"/>
      <c r="AH63" s="880"/>
      <c r="AI63" s="880"/>
      <c r="AJ63" s="881"/>
      <c r="AK63" s="882"/>
      <c r="AL63" s="877"/>
      <c r="AM63" s="877"/>
      <c r="AN63" s="877"/>
      <c r="AO63" s="877"/>
      <c r="AP63" s="880">
        <f>AP30+AP31</f>
        <v>1420</v>
      </c>
      <c r="AQ63" s="880"/>
      <c r="AR63" s="880"/>
      <c r="AS63" s="880"/>
      <c r="AT63" s="880"/>
      <c r="AU63" s="880">
        <f>AU30+AU31</f>
        <v>710</v>
      </c>
      <c r="AV63" s="880"/>
      <c r="AW63" s="880"/>
      <c r="AX63" s="880"/>
      <c r="AY63" s="880"/>
      <c r="AZ63" s="884"/>
      <c r="BA63" s="884"/>
      <c r="BB63" s="884"/>
      <c r="BC63" s="884"/>
      <c r="BD63" s="884"/>
      <c r="BE63" s="885"/>
      <c r="BF63" s="885"/>
      <c r="BG63" s="885"/>
      <c r="BH63" s="885"/>
      <c r="BI63" s="886"/>
      <c r="BJ63" s="887" t="s">
        <v>122</v>
      </c>
      <c r="BK63" s="888"/>
      <c r="BL63" s="888"/>
      <c r="BM63" s="888"/>
      <c r="BN63" s="889"/>
      <c r="BO63" s="224"/>
      <c r="BP63" s="224"/>
      <c r="BQ63" s="221">
        <v>57</v>
      </c>
      <c r="BR63" s="222"/>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2"/>
    </row>
    <row r="65" spans="1:131" ht="26.25" customHeight="1" thickBot="1" x14ac:dyDescent="0.25">
      <c r="A65" s="214" t="s">
        <v>395</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2"/>
    </row>
    <row r="66" spans="1:131" ht="26.25" customHeight="1" x14ac:dyDescent="0.2">
      <c r="A66" s="763" t="s">
        <v>396</v>
      </c>
      <c r="B66" s="764"/>
      <c r="C66" s="764"/>
      <c r="D66" s="764"/>
      <c r="E66" s="764"/>
      <c r="F66" s="764"/>
      <c r="G66" s="764"/>
      <c r="H66" s="764"/>
      <c r="I66" s="764"/>
      <c r="J66" s="764"/>
      <c r="K66" s="764"/>
      <c r="L66" s="764"/>
      <c r="M66" s="764"/>
      <c r="N66" s="764"/>
      <c r="O66" s="764"/>
      <c r="P66" s="765"/>
      <c r="Q66" s="769" t="s">
        <v>380</v>
      </c>
      <c r="R66" s="770"/>
      <c r="S66" s="770"/>
      <c r="T66" s="770"/>
      <c r="U66" s="771"/>
      <c r="V66" s="769" t="s">
        <v>381</v>
      </c>
      <c r="W66" s="770"/>
      <c r="X66" s="770"/>
      <c r="Y66" s="770"/>
      <c r="Z66" s="771"/>
      <c r="AA66" s="769" t="s">
        <v>382</v>
      </c>
      <c r="AB66" s="770"/>
      <c r="AC66" s="770"/>
      <c r="AD66" s="770"/>
      <c r="AE66" s="771"/>
      <c r="AF66" s="890" t="s">
        <v>383</v>
      </c>
      <c r="AG66" s="851"/>
      <c r="AH66" s="851"/>
      <c r="AI66" s="851"/>
      <c r="AJ66" s="891"/>
      <c r="AK66" s="769" t="s">
        <v>384</v>
      </c>
      <c r="AL66" s="764"/>
      <c r="AM66" s="764"/>
      <c r="AN66" s="764"/>
      <c r="AO66" s="765"/>
      <c r="AP66" s="769" t="s">
        <v>385</v>
      </c>
      <c r="AQ66" s="770"/>
      <c r="AR66" s="770"/>
      <c r="AS66" s="770"/>
      <c r="AT66" s="771"/>
      <c r="AU66" s="769" t="s">
        <v>397</v>
      </c>
      <c r="AV66" s="770"/>
      <c r="AW66" s="770"/>
      <c r="AX66" s="770"/>
      <c r="AY66" s="771"/>
      <c r="AZ66" s="769" t="s">
        <v>364</v>
      </c>
      <c r="BA66" s="770"/>
      <c r="BB66" s="770"/>
      <c r="BC66" s="770"/>
      <c r="BD66" s="776"/>
      <c r="BE66" s="224"/>
      <c r="BF66" s="224"/>
      <c r="BG66" s="224"/>
      <c r="BH66" s="224"/>
      <c r="BI66" s="224"/>
      <c r="BJ66" s="224"/>
      <c r="BK66" s="224"/>
      <c r="BL66" s="224"/>
      <c r="BM66" s="224"/>
      <c r="BN66" s="224"/>
      <c r="BO66" s="224"/>
      <c r="BP66" s="224"/>
      <c r="BQ66" s="221">
        <v>60</v>
      </c>
      <c r="BR66" s="226"/>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2"/>
    </row>
    <row r="67" spans="1:131" ht="26.25" customHeight="1" thickBot="1" x14ac:dyDescent="0.25">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4"/>
      <c r="BF67" s="224"/>
      <c r="BG67" s="224"/>
      <c r="BH67" s="224"/>
      <c r="BI67" s="224"/>
      <c r="BJ67" s="224"/>
      <c r="BK67" s="224"/>
      <c r="BL67" s="224"/>
      <c r="BM67" s="224"/>
      <c r="BN67" s="224"/>
      <c r="BO67" s="224"/>
      <c r="BP67" s="224"/>
      <c r="BQ67" s="221">
        <v>61</v>
      </c>
      <c r="BR67" s="226"/>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2"/>
    </row>
    <row r="68" spans="1:131" ht="26.25" customHeight="1" thickTop="1" x14ac:dyDescent="0.2">
      <c r="A68" s="219">
        <v>1</v>
      </c>
      <c r="B68" s="905" t="s">
        <v>546</v>
      </c>
      <c r="C68" s="906"/>
      <c r="D68" s="906"/>
      <c r="E68" s="906"/>
      <c r="F68" s="906"/>
      <c r="G68" s="906"/>
      <c r="H68" s="906"/>
      <c r="I68" s="906"/>
      <c r="J68" s="906"/>
      <c r="K68" s="906"/>
      <c r="L68" s="906"/>
      <c r="M68" s="906"/>
      <c r="N68" s="906"/>
      <c r="O68" s="906"/>
      <c r="P68" s="907"/>
      <c r="Q68" s="908">
        <v>166</v>
      </c>
      <c r="R68" s="902"/>
      <c r="S68" s="902"/>
      <c r="T68" s="902"/>
      <c r="U68" s="902"/>
      <c r="V68" s="902">
        <v>164</v>
      </c>
      <c r="W68" s="902"/>
      <c r="X68" s="902"/>
      <c r="Y68" s="902"/>
      <c r="Z68" s="902"/>
      <c r="AA68" s="902">
        <v>2</v>
      </c>
      <c r="AB68" s="902"/>
      <c r="AC68" s="902"/>
      <c r="AD68" s="902"/>
      <c r="AE68" s="902"/>
      <c r="AF68" s="902">
        <f t="shared" ref="AF68:AF84" si="3">AA68</f>
        <v>2</v>
      </c>
      <c r="AG68" s="902"/>
      <c r="AH68" s="902"/>
      <c r="AI68" s="902"/>
      <c r="AJ68" s="902"/>
      <c r="AK68" s="902">
        <v>10</v>
      </c>
      <c r="AL68" s="902"/>
      <c r="AM68" s="902"/>
      <c r="AN68" s="902"/>
      <c r="AO68" s="902"/>
      <c r="AP68" s="902" t="s">
        <v>485</v>
      </c>
      <c r="AQ68" s="902"/>
      <c r="AR68" s="902"/>
      <c r="AS68" s="902"/>
      <c r="AT68" s="902"/>
      <c r="AU68" s="902" t="s">
        <v>485</v>
      </c>
      <c r="AV68" s="902"/>
      <c r="AW68" s="902"/>
      <c r="AX68" s="902"/>
      <c r="AY68" s="902"/>
      <c r="AZ68" s="903"/>
      <c r="BA68" s="903"/>
      <c r="BB68" s="903"/>
      <c r="BC68" s="903"/>
      <c r="BD68" s="904"/>
      <c r="BE68" s="224"/>
      <c r="BF68" s="224"/>
      <c r="BG68" s="224"/>
      <c r="BH68" s="224"/>
      <c r="BI68" s="224"/>
      <c r="BJ68" s="224"/>
      <c r="BK68" s="224"/>
      <c r="BL68" s="224"/>
      <c r="BM68" s="224"/>
      <c r="BN68" s="224"/>
      <c r="BO68" s="224"/>
      <c r="BP68" s="224"/>
      <c r="BQ68" s="221">
        <v>62</v>
      </c>
      <c r="BR68" s="226"/>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2"/>
    </row>
    <row r="69" spans="1:131" ht="26.25" customHeight="1" x14ac:dyDescent="0.2">
      <c r="A69" s="221">
        <v>2</v>
      </c>
      <c r="B69" s="909" t="s">
        <v>560</v>
      </c>
      <c r="C69" s="910"/>
      <c r="D69" s="910"/>
      <c r="E69" s="910"/>
      <c r="F69" s="910"/>
      <c r="G69" s="910"/>
      <c r="H69" s="910"/>
      <c r="I69" s="910"/>
      <c r="J69" s="910"/>
      <c r="K69" s="910"/>
      <c r="L69" s="910"/>
      <c r="M69" s="910"/>
      <c r="N69" s="910"/>
      <c r="O69" s="910"/>
      <c r="P69" s="911"/>
      <c r="Q69" s="912">
        <v>14</v>
      </c>
      <c r="R69" s="866"/>
      <c r="S69" s="866"/>
      <c r="T69" s="866"/>
      <c r="U69" s="866"/>
      <c r="V69" s="866">
        <v>14</v>
      </c>
      <c r="W69" s="866"/>
      <c r="X69" s="866"/>
      <c r="Y69" s="866"/>
      <c r="Z69" s="866"/>
      <c r="AA69" s="866">
        <v>0</v>
      </c>
      <c r="AB69" s="866"/>
      <c r="AC69" s="866"/>
      <c r="AD69" s="866"/>
      <c r="AE69" s="866"/>
      <c r="AF69" s="866">
        <f t="shared" si="3"/>
        <v>0</v>
      </c>
      <c r="AG69" s="866"/>
      <c r="AH69" s="866"/>
      <c r="AI69" s="866"/>
      <c r="AJ69" s="866"/>
      <c r="AK69" s="866" t="s">
        <v>485</v>
      </c>
      <c r="AL69" s="866"/>
      <c r="AM69" s="866"/>
      <c r="AN69" s="866"/>
      <c r="AO69" s="866"/>
      <c r="AP69" s="866" t="s">
        <v>485</v>
      </c>
      <c r="AQ69" s="866"/>
      <c r="AR69" s="866"/>
      <c r="AS69" s="866"/>
      <c r="AT69" s="866"/>
      <c r="AU69" s="866" t="s">
        <v>485</v>
      </c>
      <c r="AV69" s="866"/>
      <c r="AW69" s="866"/>
      <c r="AX69" s="866"/>
      <c r="AY69" s="866"/>
      <c r="AZ69" s="868"/>
      <c r="BA69" s="868"/>
      <c r="BB69" s="868"/>
      <c r="BC69" s="868"/>
      <c r="BD69" s="869"/>
      <c r="BE69" s="224"/>
      <c r="BF69" s="224"/>
      <c r="BG69" s="224"/>
      <c r="BH69" s="224"/>
      <c r="BI69" s="224"/>
      <c r="BJ69" s="224"/>
      <c r="BK69" s="224"/>
      <c r="BL69" s="224"/>
      <c r="BM69" s="224"/>
      <c r="BN69" s="224"/>
      <c r="BO69" s="224"/>
      <c r="BP69" s="224"/>
      <c r="BQ69" s="221">
        <v>63</v>
      </c>
      <c r="BR69" s="226"/>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2"/>
    </row>
    <row r="70" spans="1:131" ht="26.25" customHeight="1" x14ac:dyDescent="0.2">
      <c r="A70" s="221">
        <v>3</v>
      </c>
      <c r="B70" s="909" t="s">
        <v>544</v>
      </c>
      <c r="C70" s="910"/>
      <c r="D70" s="910"/>
      <c r="E70" s="910"/>
      <c r="F70" s="910"/>
      <c r="G70" s="910"/>
      <c r="H70" s="910"/>
      <c r="I70" s="910"/>
      <c r="J70" s="910"/>
      <c r="K70" s="910"/>
      <c r="L70" s="910"/>
      <c r="M70" s="910"/>
      <c r="N70" s="910"/>
      <c r="O70" s="910"/>
      <c r="P70" s="911"/>
      <c r="Q70" s="912">
        <v>2324</v>
      </c>
      <c r="R70" s="866"/>
      <c r="S70" s="866"/>
      <c r="T70" s="866"/>
      <c r="U70" s="866"/>
      <c r="V70" s="866">
        <v>900</v>
      </c>
      <c r="W70" s="866"/>
      <c r="X70" s="866"/>
      <c r="Y70" s="866"/>
      <c r="Z70" s="866"/>
      <c r="AA70" s="866">
        <f t="shared" ref="AA70" si="4">Q70-V70</f>
        <v>1424</v>
      </c>
      <c r="AB70" s="866"/>
      <c r="AC70" s="866"/>
      <c r="AD70" s="866"/>
      <c r="AE70" s="866"/>
      <c r="AF70" s="866">
        <f t="shared" si="3"/>
        <v>1424</v>
      </c>
      <c r="AG70" s="866"/>
      <c r="AH70" s="866"/>
      <c r="AI70" s="866"/>
      <c r="AJ70" s="866"/>
      <c r="AK70" s="866" t="s">
        <v>485</v>
      </c>
      <c r="AL70" s="866"/>
      <c r="AM70" s="866"/>
      <c r="AN70" s="866"/>
      <c r="AO70" s="866"/>
      <c r="AP70" s="866">
        <v>2779</v>
      </c>
      <c r="AQ70" s="866"/>
      <c r="AR70" s="866"/>
      <c r="AS70" s="866"/>
      <c r="AT70" s="866"/>
      <c r="AU70" s="866">
        <v>397</v>
      </c>
      <c r="AV70" s="866"/>
      <c r="AW70" s="866"/>
      <c r="AX70" s="866"/>
      <c r="AY70" s="866"/>
      <c r="AZ70" s="868" t="s">
        <v>545</v>
      </c>
      <c r="BA70" s="868"/>
      <c r="BB70" s="868"/>
      <c r="BC70" s="868"/>
      <c r="BD70" s="869"/>
      <c r="BE70" s="224"/>
      <c r="BF70" s="224"/>
      <c r="BG70" s="224"/>
      <c r="BH70" s="224"/>
      <c r="BI70" s="224"/>
      <c r="BJ70" s="224"/>
      <c r="BK70" s="224"/>
      <c r="BL70" s="224"/>
      <c r="BM70" s="224"/>
      <c r="BN70" s="224"/>
      <c r="BO70" s="224"/>
      <c r="BP70" s="224"/>
      <c r="BQ70" s="221">
        <v>64</v>
      </c>
      <c r="BR70" s="226"/>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2"/>
    </row>
    <row r="71" spans="1:131" ht="26.25" customHeight="1" x14ac:dyDescent="0.2">
      <c r="A71" s="221">
        <v>4</v>
      </c>
      <c r="B71" s="909" t="s">
        <v>554</v>
      </c>
      <c r="C71" s="910"/>
      <c r="D71" s="910"/>
      <c r="E71" s="910"/>
      <c r="F71" s="910"/>
      <c r="G71" s="910"/>
      <c r="H71" s="910"/>
      <c r="I71" s="910"/>
      <c r="J71" s="910"/>
      <c r="K71" s="910"/>
      <c r="L71" s="910"/>
      <c r="M71" s="910"/>
      <c r="N71" s="910"/>
      <c r="O71" s="910"/>
      <c r="P71" s="911"/>
      <c r="Q71" s="912">
        <v>318</v>
      </c>
      <c r="R71" s="866"/>
      <c r="S71" s="866"/>
      <c r="T71" s="866"/>
      <c r="U71" s="866"/>
      <c r="V71" s="866">
        <v>243</v>
      </c>
      <c r="W71" s="866"/>
      <c r="X71" s="866"/>
      <c r="Y71" s="866"/>
      <c r="Z71" s="866"/>
      <c r="AA71" s="866">
        <v>76</v>
      </c>
      <c r="AB71" s="866"/>
      <c r="AC71" s="866"/>
      <c r="AD71" s="866"/>
      <c r="AE71" s="866"/>
      <c r="AF71" s="866">
        <f t="shared" si="3"/>
        <v>76</v>
      </c>
      <c r="AG71" s="866"/>
      <c r="AH71" s="866"/>
      <c r="AI71" s="866"/>
      <c r="AJ71" s="866"/>
      <c r="AK71" s="866" t="s">
        <v>485</v>
      </c>
      <c r="AL71" s="866"/>
      <c r="AM71" s="866"/>
      <c r="AN71" s="866"/>
      <c r="AO71" s="866"/>
      <c r="AP71" s="866" t="s">
        <v>485</v>
      </c>
      <c r="AQ71" s="866"/>
      <c r="AR71" s="866"/>
      <c r="AS71" s="866"/>
      <c r="AT71" s="866"/>
      <c r="AU71" s="866" t="s">
        <v>485</v>
      </c>
      <c r="AV71" s="866"/>
      <c r="AW71" s="866"/>
      <c r="AX71" s="866"/>
      <c r="AY71" s="866"/>
      <c r="AZ71" s="868"/>
      <c r="BA71" s="868"/>
      <c r="BB71" s="868"/>
      <c r="BC71" s="868"/>
      <c r="BD71" s="869"/>
      <c r="BE71" s="224"/>
      <c r="BF71" s="224"/>
      <c r="BG71" s="224"/>
      <c r="BH71" s="224"/>
      <c r="BI71" s="224"/>
      <c r="BJ71" s="224"/>
      <c r="BK71" s="224"/>
      <c r="BL71" s="224"/>
      <c r="BM71" s="224"/>
      <c r="BN71" s="224"/>
      <c r="BO71" s="224"/>
      <c r="BP71" s="224"/>
      <c r="BQ71" s="221">
        <v>65</v>
      </c>
      <c r="BR71" s="226"/>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2"/>
    </row>
    <row r="72" spans="1:131" ht="26.25" customHeight="1" x14ac:dyDescent="0.2">
      <c r="A72" s="221">
        <v>5</v>
      </c>
      <c r="B72" s="909" t="s">
        <v>555</v>
      </c>
      <c r="C72" s="910"/>
      <c r="D72" s="910"/>
      <c r="E72" s="910"/>
      <c r="F72" s="910"/>
      <c r="G72" s="910"/>
      <c r="H72" s="910"/>
      <c r="I72" s="910"/>
      <c r="J72" s="910"/>
      <c r="K72" s="910"/>
      <c r="L72" s="910"/>
      <c r="M72" s="910"/>
      <c r="N72" s="910"/>
      <c r="O72" s="910"/>
      <c r="P72" s="911"/>
      <c r="Q72" s="912">
        <v>537</v>
      </c>
      <c r="R72" s="866"/>
      <c r="S72" s="866"/>
      <c r="T72" s="866"/>
      <c r="U72" s="866"/>
      <c r="V72" s="866">
        <v>529</v>
      </c>
      <c r="W72" s="866"/>
      <c r="X72" s="866"/>
      <c r="Y72" s="866"/>
      <c r="Z72" s="866"/>
      <c r="AA72" s="866">
        <f t="shared" ref="AA72:AA73" si="5">Q72-V72</f>
        <v>8</v>
      </c>
      <c r="AB72" s="866"/>
      <c r="AC72" s="866"/>
      <c r="AD72" s="866"/>
      <c r="AE72" s="866"/>
      <c r="AF72" s="866">
        <f t="shared" si="3"/>
        <v>8</v>
      </c>
      <c r="AG72" s="866"/>
      <c r="AH72" s="866"/>
      <c r="AI72" s="866"/>
      <c r="AJ72" s="866"/>
      <c r="AK72" s="866">
        <v>139</v>
      </c>
      <c r="AL72" s="866"/>
      <c r="AM72" s="866"/>
      <c r="AN72" s="866"/>
      <c r="AO72" s="866"/>
      <c r="AP72" s="866" t="s">
        <v>485</v>
      </c>
      <c r="AQ72" s="866"/>
      <c r="AR72" s="866"/>
      <c r="AS72" s="866"/>
      <c r="AT72" s="866"/>
      <c r="AU72" s="866" t="s">
        <v>485</v>
      </c>
      <c r="AV72" s="866"/>
      <c r="AW72" s="866"/>
      <c r="AX72" s="866"/>
      <c r="AY72" s="866"/>
      <c r="AZ72" s="868"/>
      <c r="BA72" s="868"/>
      <c r="BB72" s="868"/>
      <c r="BC72" s="868"/>
      <c r="BD72" s="869"/>
      <c r="BE72" s="224"/>
      <c r="BF72" s="224"/>
      <c r="BG72" s="224"/>
      <c r="BH72" s="224"/>
      <c r="BI72" s="224"/>
      <c r="BJ72" s="224"/>
      <c r="BK72" s="224"/>
      <c r="BL72" s="224"/>
      <c r="BM72" s="224"/>
      <c r="BN72" s="224"/>
      <c r="BO72" s="224"/>
      <c r="BP72" s="224"/>
      <c r="BQ72" s="221">
        <v>66</v>
      </c>
      <c r="BR72" s="226"/>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2"/>
    </row>
    <row r="73" spans="1:131" ht="26.25" customHeight="1" x14ac:dyDescent="0.2">
      <c r="A73" s="221">
        <v>6</v>
      </c>
      <c r="B73" s="909" t="s">
        <v>556</v>
      </c>
      <c r="C73" s="910"/>
      <c r="D73" s="910"/>
      <c r="E73" s="910"/>
      <c r="F73" s="910"/>
      <c r="G73" s="910"/>
      <c r="H73" s="910"/>
      <c r="I73" s="910"/>
      <c r="J73" s="910"/>
      <c r="K73" s="910"/>
      <c r="L73" s="910"/>
      <c r="M73" s="910"/>
      <c r="N73" s="910"/>
      <c r="O73" s="910"/>
      <c r="P73" s="911"/>
      <c r="Q73" s="912">
        <v>294</v>
      </c>
      <c r="R73" s="866"/>
      <c r="S73" s="866"/>
      <c r="T73" s="866"/>
      <c r="U73" s="866"/>
      <c r="V73" s="866">
        <v>292</v>
      </c>
      <c r="W73" s="866"/>
      <c r="X73" s="866"/>
      <c r="Y73" s="866"/>
      <c r="Z73" s="866"/>
      <c r="AA73" s="866">
        <f t="shared" si="5"/>
        <v>2</v>
      </c>
      <c r="AB73" s="866"/>
      <c r="AC73" s="866"/>
      <c r="AD73" s="866"/>
      <c r="AE73" s="866"/>
      <c r="AF73" s="866">
        <f t="shared" si="3"/>
        <v>2</v>
      </c>
      <c r="AG73" s="866"/>
      <c r="AH73" s="866"/>
      <c r="AI73" s="866"/>
      <c r="AJ73" s="866"/>
      <c r="AK73" s="866">
        <v>13</v>
      </c>
      <c r="AL73" s="866"/>
      <c r="AM73" s="866"/>
      <c r="AN73" s="866"/>
      <c r="AO73" s="866"/>
      <c r="AP73" s="866">
        <v>76</v>
      </c>
      <c r="AQ73" s="866"/>
      <c r="AR73" s="866"/>
      <c r="AS73" s="866"/>
      <c r="AT73" s="866"/>
      <c r="AU73" s="866" t="s">
        <v>485</v>
      </c>
      <c r="AV73" s="866"/>
      <c r="AW73" s="866"/>
      <c r="AX73" s="866"/>
      <c r="AY73" s="866"/>
      <c r="AZ73" s="868"/>
      <c r="BA73" s="868"/>
      <c r="BB73" s="868"/>
      <c r="BC73" s="868"/>
      <c r="BD73" s="869"/>
      <c r="BE73" s="224"/>
      <c r="BF73" s="224"/>
      <c r="BG73" s="224"/>
      <c r="BH73" s="224"/>
      <c r="BI73" s="224"/>
      <c r="BJ73" s="224"/>
      <c r="BK73" s="224"/>
      <c r="BL73" s="224"/>
      <c r="BM73" s="224"/>
      <c r="BN73" s="224"/>
      <c r="BO73" s="224"/>
      <c r="BP73" s="224"/>
      <c r="BQ73" s="221">
        <v>67</v>
      </c>
      <c r="BR73" s="226"/>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2"/>
    </row>
    <row r="74" spans="1:131" ht="26.25" customHeight="1" x14ac:dyDescent="0.2">
      <c r="A74" s="221">
        <v>7</v>
      </c>
      <c r="B74" s="909" t="s">
        <v>548</v>
      </c>
      <c r="C74" s="910"/>
      <c r="D74" s="910"/>
      <c r="E74" s="910"/>
      <c r="F74" s="910"/>
      <c r="G74" s="910"/>
      <c r="H74" s="910"/>
      <c r="I74" s="910"/>
      <c r="J74" s="910"/>
      <c r="K74" s="910"/>
      <c r="L74" s="910"/>
      <c r="M74" s="910"/>
      <c r="N74" s="910"/>
      <c r="O74" s="910"/>
      <c r="P74" s="911"/>
      <c r="Q74" s="912">
        <v>313</v>
      </c>
      <c r="R74" s="866"/>
      <c r="S74" s="866"/>
      <c r="T74" s="866"/>
      <c r="U74" s="866"/>
      <c r="V74" s="866">
        <v>303</v>
      </c>
      <c r="W74" s="866"/>
      <c r="X74" s="866"/>
      <c r="Y74" s="866"/>
      <c r="Z74" s="866"/>
      <c r="AA74" s="866">
        <v>10</v>
      </c>
      <c r="AB74" s="866"/>
      <c r="AC74" s="866"/>
      <c r="AD74" s="866"/>
      <c r="AE74" s="866"/>
      <c r="AF74" s="866">
        <f t="shared" si="3"/>
        <v>10</v>
      </c>
      <c r="AG74" s="866"/>
      <c r="AH74" s="866"/>
      <c r="AI74" s="866"/>
      <c r="AJ74" s="866"/>
      <c r="AK74" s="866">
        <v>82</v>
      </c>
      <c r="AL74" s="866"/>
      <c r="AM74" s="866"/>
      <c r="AN74" s="866"/>
      <c r="AO74" s="866"/>
      <c r="AP74" s="866" t="s">
        <v>485</v>
      </c>
      <c r="AQ74" s="866"/>
      <c r="AR74" s="866"/>
      <c r="AS74" s="866"/>
      <c r="AT74" s="866"/>
      <c r="AU74" s="866" t="s">
        <v>485</v>
      </c>
      <c r="AV74" s="866"/>
      <c r="AW74" s="866"/>
      <c r="AX74" s="866"/>
      <c r="AY74" s="866"/>
      <c r="AZ74" s="868"/>
      <c r="BA74" s="868"/>
      <c r="BB74" s="868"/>
      <c r="BC74" s="868"/>
      <c r="BD74" s="869"/>
      <c r="BE74" s="224"/>
      <c r="BF74" s="224"/>
      <c r="BG74" s="224"/>
      <c r="BH74" s="224"/>
      <c r="BI74" s="224"/>
      <c r="BJ74" s="224"/>
      <c r="BK74" s="224"/>
      <c r="BL74" s="224"/>
      <c r="BM74" s="224"/>
      <c r="BN74" s="224"/>
      <c r="BO74" s="224"/>
      <c r="BP74" s="224"/>
      <c r="BQ74" s="221">
        <v>68</v>
      </c>
      <c r="BR74" s="226"/>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2"/>
    </row>
    <row r="75" spans="1:131" ht="26.25" customHeight="1" x14ac:dyDescent="0.2">
      <c r="A75" s="221">
        <v>8</v>
      </c>
      <c r="B75" s="909" t="s">
        <v>559</v>
      </c>
      <c r="C75" s="910"/>
      <c r="D75" s="910"/>
      <c r="E75" s="910"/>
      <c r="F75" s="910"/>
      <c r="G75" s="910"/>
      <c r="H75" s="910"/>
      <c r="I75" s="910"/>
      <c r="J75" s="910"/>
      <c r="K75" s="910"/>
      <c r="L75" s="910"/>
      <c r="M75" s="910"/>
      <c r="N75" s="910"/>
      <c r="O75" s="910"/>
      <c r="P75" s="911"/>
      <c r="Q75" s="913">
        <v>64</v>
      </c>
      <c r="R75" s="914"/>
      <c r="S75" s="914"/>
      <c r="T75" s="914"/>
      <c r="U75" s="870"/>
      <c r="V75" s="915">
        <v>62</v>
      </c>
      <c r="W75" s="914"/>
      <c r="X75" s="914"/>
      <c r="Y75" s="914"/>
      <c r="Z75" s="870"/>
      <c r="AA75" s="915">
        <f t="shared" ref="AA75" si="6">Q75-V75</f>
        <v>2</v>
      </c>
      <c r="AB75" s="914"/>
      <c r="AC75" s="914"/>
      <c r="AD75" s="914"/>
      <c r="AE75" s="870"/>
      <c r="AF75" s="915">
        <f t="shared" si="3"/>
        <v>2</v>
      </c>
      <c r="AG75" s="914"/>
      <c r="AH75" s="914"/>
      <c r="AI75" s="914"/>
      <c r="AJ75" s="870"/>
      <c r="AK75" s="915" t="s">
        <v>485</v>
      </c>
      <c r="AL75" s="914"/>
      <c r="AM75" s="914"/>
      <c r="AN75" s="914"/>
      <c r="AO75" s="870"/>
      <c r="AP75" s="915" t="s">
        <v>485</v>
      </c>
      <c r="AQ75" s="914"/>
      <c r="AR75" s="914"/>
      <c r="AS75" s="914"/>
      <c r="AT75" s="870"/>
      <c r="AU75" s="915" t="s">
        <v>485</v>
      </c>
      <c r="AV75" s="914"/>
      <c r="AW75" s="914"/>
      <c r="AX75" s="914"/>
      <c r="AY75" s="870"/>
      <c r="AZ75" s="868"/>
      <c r="BA75" s="868"/>
      <c r="BB75" s="868"/>
      <c r="BC75" s="868"/>
      <c r="BD75" s="869"/>
      <c r="BE75" s="224"/>
      <c r="BF75" s="224"/>
      <c r="BG75" s="224"/>
      <c r="BH75" s="224"/>
      <c r="BI75" s="224"/>
      <c r="BJ75" s="224"/>
      <c r="BK75" s="224"/>
      <c r="BL75" s="224"/>
      <c r="BM75" s="224"/>
      <c r="BN75" s="224"/>
      <c r="BO75" s="224"/>
      <c r="BP75" s="224"/>
      <c r="BQ75" s="221">
        <v>69</v>
      </c>
      <c r="BR75" s="226"/>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2"/>
    </row>
    <row r="76" spans="1:131" ht="26.25" customHeight="1" x14ac:dyDescent="0.2">
      <c r="A76" s="221">
        <v>9</v>
      </c>
      <c r="B76" s="909" t="s">
        <v>549</v>
      </c>
      <c r="C76" s="910"/>
      <c r="D76" s="910"/>
      <c r="E76" s="910"/>
      <c r="F76" s="910"/>
      <c r="G76" s="910"/>
      <c r="H76" s="910"/>
      <c r="I76" s="910"/>
      <c r="J76" s="910"/>
      <c r="K76" s="910"/>
      <c r="L76" s="910"/>
      <c r="M76" s="910"/>
      <c r="N76" s="910"/>
      <c r="O76" s="910"/>
      <c r="P76" s="911"/>
      <c r="Q76" s="913">
        <v>134</v>
      </c>
      <c r="R76" s="914"/>
      <c r="S76" s="914"/>
      <c r="T76" s="914"/>
      <c r="U76" s="870"/>
      <c r="V76" s="915">
        <v>120</v>
      </c>
      <c r="W76" s="914"/>
      <c r="X76" s="914"/>
      <c r="Y76" s="914"/>
      <c r="Z76" s="870"/>
      <c r="AA76" s="915">
        <v>14</v>
      </c>
      <c r="AB76" s="914"/>
      <c r="AC76" s="914"/>
      <c r="AD76" s="914"/>
      <c r="AE76" s="870"/>
      <c r="AF76" s="915">
        <f t="shared" si="3"/>
        <v>14</v>
      </c>
      <c r="AG76" s="914"/>
      <c r="AH76" s="914"/>
      <c r="AI76" s="914"/>
      <c r="AJ76" s="870"/>
      <c r="AK76" s="915" t="s">
        <v>485</v>
      </c>
      <c r="AL76" s="914"/>
      <c r="AM76" s="914"/>
      <c r="AN76" s="914"/>
      <c r="AO76" s="870"/>
      <c r="AP76" s="915" t="s">
        <v>485</v>
      </c>
      <c r="AQ76" s="914"/>
      <c r="AR76" s="914"/>
      <c r="AS76" s="914"/>
      <c r="AT76" s="870"/>
      <c r="AU76" s="915" t="s">
        <v>485</v>
      </c>
      <c r="AV76" s="914"/>
      <c r="AW76" s="914"/>
      <c r="AX76" s="914"/>
      <c r="AY76" s="870"/>
      <c r="AZ76" s="868"/>
      <c r="BA76" s="868"/>
      <c r="BB76" s="868"/>
      <c r="BC76" s="868"/>
      <c r="BD76" s="869"/>
      <c r="BE76" s="224"/>
      <c r="BF76" s="224"/>
      <c r="BG76" s="224"/>
      <c r="BH76" s="224"/>
      <c r="BI76" s="224"/>
      <c r="BJ76" s="224"/>
      <c r="BK76" s="224"/>
      <c r="BL76" s="224"/>
      <c r="BM76" s="224"/>
      <c r="BN76" s="224"/>
      <c r="BO76" s="224"/>
      <c r="BP76" s="224"/>
      <c r="BQ76" s="221">
        <v>70</v>
      </c>
      <c r="BR76" s="226"/>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2"/>
    </row>
    <row r="77" spans="1:131" ht="26.25" customHeight="1" x14ac:dyDescent="0.2">
      <c r="A77" s="221">
        <v>10</v>
      </c>
      <c r="B77" s="909" t="s">
        <v>550</v>
      </c>
      <c r="C77" s="910"/>
      <c r="D77" s="910"/>
      <c r="E77" s="910"/>
      <c r="F77" s="910"/>
      <c r="G77" s="910"/>
      <c r="H77" s="910"/>
      <c r="I77" s="910"/>
      <c r="J77" s="910"/>
      <c r="K77" s="910"/>
      <c r="L77" s="910"/>
      <c r="M77" s="910"/>
      <c r="N77" s="910"/>
      <c r="O77" s="910"/>
      <c r="P77" s="911"/>
      <c r="Q77" s="913">
        <v>7</v>
      </c>
      <c r="R77" s="914"/>
      <c r="S77" s="914"/>
      <c r="T77" s="914"/>
      <c r="U77" s="870"/>
      <c r="V77" s="915">
        <v>5</v>
      </c>
      <c r="W77" s="914"/>
      <c r="X77" s="914"/>
      <c r="Y77" s="914"/>
      <c r="Z77" s="870"/>
      <c r="AA77" s="915">
        <f t="shared" ref="AA77:AA79" si="7">Q77-V77</f>
        <v>2</v>
      </c>
      <c r="AB77" s="914"/>
      <c r="AC77" s="914"/>
      <c r="AD77" s="914"/>
      <c r="AE77" s="870"/>
      <c r="AF77" s="915">
        <f t="shared" si="3"/>
        <v>2</v>
      </c>
      <c r="AG77" s="914"/>
      <c r="AH77" s="914"/>
      <c r="AI77" s="914"/>
      <c r="AJ77" s="870"/>
      <c r="AK77" s="915" t="s">
        <v>485</v>
      </c>
      <c r="AL77" s="914"/>
      <c r="AM77" s="914"/>
      <c r="AN77" s="914"/>
      <c r="AO77" s="870"/>
      <c r="AP77" s="915" t="s">
        <v>485</v>
      </c>
      <c r="AQ77" s="914"/>
      <c r="AR77" s="914"/>
      <c r="AS77" s="914"/>
      <c r="AT77" s="870"/>
      <c r="AU77" s="915" t="s">
        <v>485</v>
      </c>
      <c r="AV77" s="914"/>
      <c r="AW77" s="914"/>
      <c r="AX77" s="914"/>
      <c r="AY77" s="870"/>
      <c r="AZ77" s="868"/>
      <c r="BA77" s="868"/>
      <c r="BB77" s="868"/>
      <c r="BC77" s="868"/>
      <c r="BD77" s="869"/>
      <c r="BE77" s="224"/>
      <c r="BF77" s="224"/>
      <c r="BG77" s="224"/>
      <c r="BH77" s="224"/>
      <c r="BI77" s="224"/>
      <c r="BJ77" s="224"/>
      <c r="BK77" s="224"/>
      <c r="BL77" s="224"/>
      <c r="BM77" s="224"/>
      <c r="BN77" s="224"/>
      <c r="BO77" s="224"/>
      <c r="BP77" s="224"/>
      <c r="BQ77" s="221">
        <v>71</v>
      </c>
      <c r="BR77" s="226"/>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2"/>
    </row>
    <row r="78" spans="1:131" ht="26.25" customHeight="1" x14ac:dyDescent="0.2">
      <c r="A78" s="221">
        <v>11</v>
      </c>
      <c r="B78" s="909" t="s">
        <v>551</v>
      </c>
      <c r="C78" s="910"/>
      <c r="D78" s="910"/>
      <c r="E78" s="910"/>
      <c r="F78" s="910"/>
      <c r="G78" s="910"/>
      <c r="H78" s="910"/>
      <c r="I78" s="910"/>
      <c r="J78" s="910"/>
      <c r="K78" s="910"/>
      <c r="L78" s="910"/>
      <c r="M78" s="910"/>
      <c r="N78" s="910"/>
      <c r="O78" s="910"/>
      <c r="P78" s="911"/>
      <c r="Q78" s="912">
        <v>6749</v>
      </c>
      <c r="R78" s="866"/>
      <c r="S78" s="866"/>
      <c r="T78" s="866"/>
      <c r="U78" s="866"/>
      <c r="V78" s="866">
        <v>5729</v>
      </c>
      <c r="W78" s="866"/>
      <c r="X78" s="866"/>
      <c r="Y78" s="866"/>
      <c r="Z78" s="866"/>
      <c r="AA78" s="866">
        <v>1019</v>
      </c>
      <c r="AB78" s="866"/>
      <c r="AC78" s="866"/>
      <c r="AD78" s="866"/>
      <c r="AE78" s="866"/>
      <c r="AF78" s="866">
        <f t="shared" si="3"/>
        <v>1019</v>
      </c>
      <c r="AG78" s="866"/>
      <c r="AH78" s="866"/>
      <c r="AI78" s="866"/>
      <c r="AJ78" s="866"/>
      <c r="AK78" s="866">
        <v>17</v>
      </c>
      <c r="AL78" s="866"/>
      <c r="AM78" s="866"/>
      <c r="AN78" s="866"/>
      <c r="AO78" s="866"/>
      <c r="AP78" s="866" t="s">
        <v>485</v>
      </c>
      <c r="AQ78" s="866"/>
      <c r="AR78" s="866"/>
      <c r="AS78" s="866"/>
      <c r="AT78" s="866"/>
      <c r="AU78" s="866" t="s">
        <v>485</v>
      </c>
      <c r="AV78" s="866"/>
      <c r="AW78" s="866"/>
      <c r="AX78" s="866"/>
      <c r="AY78" s="866"/>
      <c r="AZ78" s="868"/>
      <c r="BA78" s="868"/>
      <c r="BB78" s="868"/>
      <c r="BC78" s="868"/>
      <c r="BD78" s="869"/>
      <c r="BE78" s="224"/>
      <c r="BF78" s="224"/>
      <c r="BG78" s="224"/>
      <c r="BH78" s="224"/>
      <c r="BI78" s="224"/>
      <c r="BJ78" s="212"/>
      <c r="BK78" s="212"/>
      <c r="BL78" s="212"/>
      <c r="BM78" s="212"/>
      <c r="BN78" s="212"/>
      <c r="BO78" s="224"/>
      <c r="BP78" s="224"/>
      <c r="BQ78" s="221">
        <v>72</v>
      </c>
      <c r="BR78" s="226"/>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2"/>
    </row>
    <row r="79" spans="1:131" ht="26.25" customHeight="1" x14ac:dyDescent="0.2">
      <c r="A79" s="221">
        <v>12</v>
      </c>
      <c r="B79" s="909" t="s">
        <v>552</v>
      </c>
      <c r="C79" s="910"/>
      <c r="D79" s="910"/>
      <c r="E79" s="910"/>
      <c r="F79" s="910"/>
      <c r="G79" s="910"/>
      <c r="H79" s="910"/>
      <c r="I79" s="910"/>
      <c r="J79" s="910"/>
      <c r="K79" s="910"/>
      <c r="L79" s="910"/>
      <c r="M79" s="910"/>
      <c r="N79" s="910"/>
      <c r="O79" s="910"/>
      <c r="P79" s="911"/>
      <c r="Q79" s="912">
        <v>223</v>
      </c>
      <c r="R79" s="866"/>
      <c r="S79" s="866"/>
      <c r="T79" s="866"/>
      <c r="U79" s="866"/>
      <c r="V79" s="866">
        <v>213</v>
      </c>
      <c r="W79" s="866"/>
      <c r="X79" s="866"/>
      <c r="Y79" s="866"/>
      <c r="Z79" s="866"/>
      <c r="AA79" s="866">
        <f t="shared" si="7"/>
        <v>10</v>
      </c>
      <c r="AB79" s="866"/>
      <c r="AC79" s="866"/>
      <c r="AD79" s="866"/>
      <c r="AE79" s="866"/>
      <c r="AF79" s="866">
        <f t="shared" si="3"/>
        <v>10</v>
      </c>
      <c r="AG79" s="866"/>
      <c r="AH79" s="866"/>
      <c r="AI79" s="866"/>
      <c r="AJ79" s="866"/>
      <c r="AK79" s="866" t="s">
        <v>485</v>
      </c>
      <c r="AL79" s="866"/>
      <c r="AM79" s="866"/>
      <c r="AN79" s="866"/>
      <c r="AO79" s="866"/>
      <c r="AP79" s="866" t="s">
        <v>485</v>
      </c>
      <c r="AQ79" s="866"/>
      <c r="AR79" s="866"/>
      <c r="AS79" s="866"/>
      <c r="AT79" s="866"/>
      <c r="AU79" s="866" t="s">
        <v>485</v>
      </c>
      <c r="AV79" s="866"/>
      <c r="AW79" s="866"/>
      <c r="AX79" s="866"/>
      <c r="AY79" s="866"/>
      <c r="AZ79" s="868"/>
      <c r="BA79" s="868"/>
      <c r="BB79" s="868"/>
      <c r="BC79" s="868"/>
      <c r="BD79" s="869"/>
      <c r="BE79" s="224"/>
      <c r="BF79" s="224"/>
      <c r="BG79" s="224"/>
      <c r="BH79" s="224"/>
      <c r="BI79" s="224"/>
      <c r="BJ79" s="212"/>
      <c r="BK79" s="212"/>
      <c r="BL79" s="212"/>
      <c r="BM79" s="212"/>
      <c r="BN79" s="212"/>
      <c r="BO79" s="224"/>
      <c r="BP79" s="224"/>
      <c r="BQ79" s="221">
        <v>73</v>
      </c>
      <c r="BR79" s="226"/>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2"/>
    </row>
    <row r="80" spans="1:131" ht="26.25" customHeight="1" x14ac:dyDescent="0.2">
      <c r="A80" s="221">
        <v>13</v>
      </c>
      <c r="B80" s="909" t="s">
        <v>553</v>
      </c>
      <c r="C80" s="910"/>
      <c r="D80" s="910"/>
      <c r="E80" s="910"/>
      <c r="F80" s="910"/>
      <c r="G80" s="910"/>
      <c r="H80" s="910"/>
      <c r="I80" s="910"/>
      <c r="J80" s="910"/>
      <c r="K80" s="910"/>
      <c r="L80" s="910"/>
      <c r="M80" s="910"/>
      <c r="N80" s="910"/>
      <c r="O80" s="910"/>
      <c r="P80" s="911"/>
      <c r="Q80" s="912">
        <v>5</v>
      </c>
      <c r="R80" s="866"/>
      <c r="S80" s="866"/>
      <c r="T80" s="866"/>
      <c r="U80" s="866"/>
      <c r="V80" s="866">
        <v>2</v>
      </c>
      <c r="W80" s="866"/>
      <c r="X80" s="866"/>
      <c r="Y80" s="866"/>
      <c r="Z80" s="866"/>
      <c r="AA80" s="866">
        <v>2</v>
      </c>
      <c r="AB80" s="866"/>
      <c r="AC80" s="866"/>
      <c r="AD80" s="866"/>
      <c r="AE80" s="866"/>
      <c r="AF80" s="866">
        <f t="shared" si="3"/>
        <v>2</v>
      </c>
      <c r="AG80" s="866"/>
      <c r="AH80" s="866"/>
      <c r="AI80" s="866"/>
      <c r="AJ80" s="866"/>
      <c r="AK80" s="866" t="s">
        <v>485</v>
      </c>
      <c r="AL80" s="866"/>
      <c r="AM80" s="866"/>
      <c r="AN80" s="866"/>
      <c r="AO80" s="866"/>
      <c r="AP80" s="866" t="s">
        <v>485</v>
      </c>
      <c r="AQ80" s="866"/>
      <c r="AR80" s="866"/>
      <c r="AS80" s="866"/>
      <c r="AT80" s="866"/>
      <c r="AU80" s="866" t="s">
        <v>485</v>
      </c>
      <c r="AV80" s="866"/>
      <c r="AW80" s="866"/>
      <c r="AX80" s="866"/>
      <c r="AY80" s="866"/>
      <c r="AZ80" s="868"/>
      <c r="BA80" s="868"/>
      <c r="BB80" s="868"/>
      <c r="BC80" s="868"/>
      <c r="BD80" s="869"/>
      <c r="BE80" s="224"/>
      <c r="BF80" s="224"/>
      <c r="BG80" s="224"/>
      <c r="BH80" s="224"/>
      <c r="BI80" s="224"/>
      <c r="BJ80" s="224"/>
      <c r="BK80" s="224"/>
      <c r="BL80" s="224"/>
      <c r="BM80" s="224"/>
      <c r="BN80" s="224"/>
      <c r="BO80" s="224"/>
      <c r="BP80" s="224"/>
      <c r="BQ80" s="221">
        <v>74</v>
      </c>
      <c r="BR80" s="226"/>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2"/>
    </row>
    <row r="81" spans="1:131" ht="26.25" customHeight="1" x14ac:dyDescent="0.2">
      <c r="A81" s="221">
        <v>14</v>
      </c>
      <c r="B81" s="909" t="s">
        <v>547</v>
      </c>
      <c r="C81" s="910"/>
      <c r="D81" s="910"/>
      <c r="E81" s="910"/>
      <c r="F81" s="910"/>
      <c r="G81" s="910"/>
      <c r="H81" s="910"/>
      <c r="I81" s="910"/>
      <c r="J81" s="910"/>
      <c r="K81" s="910"/>
      <c r="L81" s="910"/>
      <c r="M81" s="910"/>
      <c r="N81" s="910"/>
      <c r="O81" s="910"/>
      <c r="P81" s="911"/>
      <c r="Q81" s="912">
        <v>1122</v>
      </c>
      <c r="R81" s="866"/>
      <c r="S81" s="866"/>
      <c r="T81" s="866"/>
      <c r="U81" s="866"/>
      <c r="V81" s="866">
        <v>1112</v>
      </c>
      <c r="W81" s="866"/>
      <c r="X81" s="866"/>
      <c r="Y81" s="866"/>
      <c r="Z81" s="866"/>
      <c r="AA81" s="866">
        <f t="shared" ref="AA81" si="8">Q81-V81</f>
        <v>10</v>
      </c>
      <c r="AB81" s="866"/>
      <c r="AC81" s="866"/>
      <c r="AD81" s="866"/>
      <c r="AE81" s="866"/>
      <c r="AF81" s="866">
        <f t="shared" si="3"/>
        <v>10</v>
      </c>
      <c r="AG81" s="866"/>
      <c r="AH81" s="866"/>
      <c r="AI81" s="866"/>
      <c r="AJ81" s="866"/>
      <c r="AK81" s="866">
        <v>87</v>
      </c>
      <c r="AL81" s="866"/>
      <c r="AM81" s="866"/>
      <c r="AN81" s="866"/>
      <c r="AO81" s="866"/>
      <c r="AP81" s="866" t="s">
        <v>485</v>
      </c>
      <c r="AQ81" s="866"/>
      <c r="AR81" s="866"/>
      <c r="AS81" s="866"/>
      <c r="AT81" s="866"/>
      <c r="AU81" s="866" t="s">
        <v>485</v>
      </c>
      <c r="AV81" s="866"/>
      <c r="AW81" s="866"/>
      <c r="AX81" s="866"/>
      <c r="AY81" s="866"/>
      <c r="AZ81" s="868"/>
      <c r="BA81" s="868"/>
      <c r="BB81" s="868"/>
      <c r="BC81" s="868"/>
      <c r="BD81" s="869"/>
      <c r="BE81" s="224"/>
      <c r="BF81" s="224"/>
      <c r="BG81" s="224"/>
      <c r="BH81" s="224"/>
      <c r="BI81" s="224"/>
      <c r="BJ81" s="224"/>
      <c r="BK81" s="224"/>
      <c r="BL81" s="224"/>
      <c r="BM81" s="224"/>
      <c r="BN81" s="224"/>
      <c r="BO81" s="224"/>
      <c r="BP81" s="224"/>
      <c r="BQ81" s="221">
        <v>75</v>
      </c>
      <c r="BR81" s="226"/>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2"/>
    </row>
    <row r="82" spans="1:131" ht="26.25" customHeight="1" x14ac:dyDescent="0.2">
      <c r="A82" s="221">
        <v>15</v>
      </c>
      <c r="B82" s="909" t="s">
        <v>561</v>
      </c>
      <c r="C82" s="910"/>
      <c r="D82" s="910"/>
      <c r="E82" s="910"/>
      <c r="F82" s="910"/>
      <c r="G82" s="910"/>
      <c r="H82" s="910"/>
      <c r="I82" s="910"/>
      <c r="J82" s="910"/>
      <c r="K82" s="910"/>
      <c r="L82" s="910"/>
      <c r="M82" s="910"/>
      <c r="N82" s="910"/>
      <c r="O82" s="910"/>
      <c r="P82" s="911"/>
      <c r="Q82" s="912">
        <v>6454</v>
      </c>
      <c r="R82" s="866"/>
      <c r="S82" s="866"/>
      <c r="T82" s="866"/>
      <c r="U82" s="866"/>
      <c r="V82" s="866">
        <v>6072</v>
      </c>
      <c r="W82" s="866"/>
      <c r="X82" s="866"/>
      <c r="Y82" s="866"/>
      <c r="Z82" s="866"/>
      <c r="AA82" s="866">
        <v>382</v>
      </c>
      <c r="AB82" s="866"/>
      <c r="AC82" s="866"/>
      <c r="AD82" s="866"/>
      <c r="AE82" s="866"/>
      <c r="AF82" s="866">
        <f t="shared" si="3"/>
        <v>382</v>
      </c>
      <c r="AG82" s="866"/>
      <c r="AH82" s="866"/>
      <c r="AI82" s="866"/>
      <c r="AJ82" s="866"/>
      <c r="AK82" s="866">
        <v>949</v>
      </c>
      <c r="AL82" s="866"/>
      <c r="AM82" s="866"/>
      <c r="AN82" s="866"/>
      <c r="AO82" s="866"/>
      <c r="AP82" s="866" t="s">
        <v>485</v>
      </c>
      <c r="AQ82" s="866"/>
      <c r="AR82" s="866"/>
      <c r="AS82" s="866"/>
      <c r="AT82" s="866"/>
      <c r="AU82" s="866" t="s">
        <v>485</v>
      </c>
      <c r="AV82" s="866"/>
      <c r="AW82" s="866"/>
      <c r="AX82" s="866"/>
      <c r="AY82" s="866"/>
      <c r="AZ82" s="868"/>
      <c r="BA82" s="868"/>
      <c r="BB82" s="868"/>
      <c r="BC82" s="868"/>
      <c r="BD82" s="869"/>
      <c r="BE82" s="224"/>
      <c r="BF82" s="224"/>
      <c r="BG82" s="224"/>
      <c r="BH82" s="224"/>
      <c r="BI82" s="224"/>
      <c r="BJ82" s="224"/>
      <c r="BK82" s="224"/>
      <c r="BL82" s="224"/>
      <c r="BM82" s="224"/>
      <c r="BN82" s="224"/>
      <c r="BO82" s="224"/>
      <c r="BP82" s="224"/>
      <c r="BQ82" s="221">
        <v>76</v>
      </c>
      <c r="BR82" s="226"/>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2"/>
    </row>
    <row r="83" spans="1:131" ht="26.25" customHeight="1" x14ac:dyDescent="0.2">
      <c r="A83" s="221">
        <v>16</v>
      </c>
      <c r="B83" s="909" t="s">
        <v>557</v>
      </c>
      <c r="C83" s="910"/>
      <c r="D83" s="910"/>
      <c r="E83" s="910"/>
      <c r="F83" s="910"/>
      <c r="G83" s="910"/>
      <c r="H83" s="910"/>
      <c r="I83" s="910"/>
      <c r="J83" s="910"/>
      <c r="K83" s="910"/>
      <c r="L83" s="910"/>
      <c r="M83" s="910"/>
      <c r="N83" s="910"/>
      <c r="O83" s="910"/>
      <c r="P83" s="911"/>
      <c r="Q83" s="912">
        <v>258</v>
      </c>
      <c r="R83" s="866"/>
      <c r="S83" s="866"/>
      <c r="T83" s="866"/>
      <c r="U83" s="866"/>
      <c r="V83" s="866">
        <v>174</v>
      </c>
      <c r="W83" s="866"/>
      <c r="X83" s="866"/>
      <c r="Y83" s="866"/>
      <c r="Z83" s="866"/>
      <c r="AA83" s="866">
        <v>84</v>
      </c>
      <c r="AB83" s="866"/>
      <c r="AC83" s="866"/>
      <c r="AD83" s="866"/>
      <c r="AE83" s="866"/>
      <c r="AF83" s="866">
        <f t="shared" si="3"/>
        <v>84</v>
      </c>
      <c r="AG83" s="866"/>
      <c r="AH83" s="866"/>
      <c r="AI83" s="866"/>
      <c r="AJ83" s="866"/>
      <c r="AK83" s="866" t="s">
        <v>485</v>
      </c>
      <c r="AL83" s="866"/>
      <c r="AM83" s="866"/>
      <c r="AN83" s="866"/>
      <c r="AO83" s="866"/>
      <c r="AP83" s="866" t="s">
        <v>485</v>
      </c>
      <c r="AQ83" s="866"/>
      <c r="AR83" s="866"/>
      <c r="AS83" s="866"/>
      <c r="AT83" s="866"/>
      <c r="AU83" s="866" t="s">
        <v>485</v>
      </c>
      <c r="AV83" s="866"/>
      <c r="AW83" s="866"/>
      <c r="AX83" s="866"/>
      <c r="AY83" s="866"/>
      <c r="AZ83" s="868"/>
      <c r="BA83" s="868"/>
      <c r="BB83" s="868"/>
      <c r="BC83" s="868"/>
      <c r="BD83" s="869"/>
      <c r="BE83" s="224"/>
      <c r="BF83" s="224"/>
      <c r="BG83" s="224"/>
      <c r="BH83" s="224"/>
      <c r="BI83" s="224"/>
      <c r="BJ83" s="224"/>
      <c r="BK83" s="224"/>
      <c r="BL83" s="224"/>
      <c r="BM83" s="224"/>
      <c r="BN83" s="224"/>
      <c r="BO83" s="224"/>
      <c r="BP83" s="224"/>
      <c r="BQ83" s="221">
        <v>77</v>
      </c>
      <c r="BR83" s="226"/>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2"/>
    </row>
    <row r="84" spans="1:131" ht="26.25" customHeight="1" x14ac:dyDescent="0.2">
      <c r="A84" s="221">
        <v>17</v>
      </c>
      <c r="B84" s="909" t="s">
        <v>562</v>
      </c>
      <c r="C84" s="910"/>
      <c r="D84" s="910"/>
      <c r="E84" s="910"/>
      <c r="F84" s="910"/>
      <c r="G84" s="910"/>
      <c r="H84" s="910"/>
      <c r="I84" s="910"/>
      <c r="J84" s="910"/>
      <c r="K84" s="910"/>
      <c r="L84" s="910"/>
      <c r="M84" s="910"/>
      <c r="N84" s="910"/>
      <c r="O84" s="910"/>
      <c r="P84" s="911"/>
      <c r="Q84" s="912">
        <v>46</v>
      </c>
      <c r="R84" s="866"/>
      <c r="S84" s="866"/>
      <c r="T84" s="866"/>
      <c r="U84" s="866"/>
      <c r="V84" s="866">
        <v>25</v>
      </c>
      <c r="W84" s="866"/>
      <c r="X84" s="866"/>
      <c r="Y84" s="866"/>
      <c r="Z84" s="866"/>
      <c r="AA84" s="866">
        <v>22</v>
      </c>
      <c r="AB84" s="866"/>
      <c r="AC84" s="866"/>
      <c r="AD84" s="866"/>
      <c r="AE84" s="866"/>
      <c r="AF84" s="866">
        <f t="shared" si="3"/>
        <v>22</v>
      </c>
      <c r="AG84" s="866"/>
      <c r="AH84" s="866"/>
      <c r="AI84" s="866"/>
      <c r="AJ84" s="866"/>
      <c r="AK84" s="866" t="s">
        <v>485</v>
      </c>
      <c r="AL84" s="866"/>
      <c r="AM84" s="866"/>
      <c r="AN84" s="866"/>
      <c r="AO84" s="866"/>
      <c r="AP84" s="866" t="s">
        <v>485</v>
      </c>
      <c r="AQ84" s="866"/>
      <c r="AR84" s="866"/>
      <c r="AS84" s="866"/>
      <c r="AT84" s="866"/>
      <c r="AU84" s="866" t="s">
        <v>485</v>
      </c>
      <c r="AV84" s="866"/>
      <c r="AW84" s="866"/>
      <c r="AX84" s="866"/>
      <c r="AY84" s="866"/>
      <c r="AZ84" s="868"/>
      <c r="BA84" s="868"/>
      <c r="BB84" s="868"/>
      <c r="BC84" s="868"/>
      <c r="BD84" s="869"/>
      <c r="BE84" s="224"/>
      <c r="BF84" s="224"/>
      <c r="BG84" s="224"/>
      <c r="BH84" s="224"/>
      <c r="BI84" s="224"/>
      <c r="BJ84" s="224"/>
      <c r="BK84" s="224"/>
      <c r="BL84" s="224"/>
      <c r="BM84" s="224"/>
      <c r="BN84" s="224"/>
      <c r="BO84" s="224"/>
      <c r="BP84" s="224"/>
      <c r="BQ84" s="221">
        <v>78</v>
      </c>
      <c r="BR84" s="226"/>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2"/>
    </row>
    <row r="85" spans="1:131" ht="26.25" customHeight="1" x14ac:dyDescent="0.2">
      <c r="A85" s="221">
        <v>18</v>
      </c>
      <c r="B85" s="909" t="s">
        <v>563</v>
      </c>
      <c r="C85" s="910"/>
      <c r="D85" s="910"/>
      <c r="E85" s="910"/>
      <c r="F85" s="910"/>
      <c r="G85" s="910"/>
      <c r="H85" s="910"/>
      <c r="I85" s="910"/>
      <c r="J85" s="910"/>
      <c r="K85" s="910"/>
      <c r="L85" s="910"/>
      <c r="M85" s="910"/>
      <c r="N85" s="910"/>
      <c r="O85" s="910"/>
      <c r="P85" s="911"/>
      <c r="Q85" s="912">
        <v>247</v>
      </c>
      <c r="R85" s="866"/>
      <c r="S85" s="866"/>
      <c r="T85" s="866"/>
      <c r="U85" s="866"/>
      <c r="V85" s="866">
        <v>243</v>
      </c>
      <c r="W85" s="866"/>
      <c r="X85" s="866"/>
      <c r="Y85" s="866"/>
      <c r="Z85" s="866"/>
      <c r="AA85" s="866">
        <v>4</v>
      </c>
      <c r="AB85" s="866"/>
      <c r="AC85" s="866"/>
      <c r="AD85" s="866"/>
      <c r="AE85" s="866"/>
      <c r="AF85" s="866">
        <f t="shared" ref="AF85" si="9">AA85</f>
        <v>4</v>
      </c>
      <c r="AG85" s="866"/>
      <c r="AH85" s="866"/>
      <c r="AI85" s="866"/>
      <c r="AJ85" s="866"/>
      <c r="AK85" s="866">
        <v>12</v>
      </c>
      <c r="AL85" s="866"/>
      <c r="AM85" s="866"/>
      <c r="AN85" s="866"/>
      <c r="AO85" s="866"/>
      <c r="AP85" s="866" t="s">
        <v>485</v>
      </c>
      <c r="AQ85" s="866"/>
      <c r="AR85" s="866"/>
      <c r="AS85" s="866"/>
      <c r="AT85" s="866"/>
      <c r="AU85" s="866" t="s">
        <v>485</v>
      </c>
      <c r="AV85" s="866"/>
      <c r="AW85" s="866"/>
      <c r="AX85" s="866"/>
      <c r="AY85" s="866"/>
      <c r="AZ85" s="868"/>
      <c r="BA85" s="868"/>
      <c r="BB85" s="868"/>
      <c r="BC85" s="868"/>
      <c r="BD85" s="869"/>
      <c r="BE85" s="224"/>
      <c r="BF85" s="224"/>
      <c r="BG85" s="224"/>
      <c r="BH85" s="224"/>
      <c r="BI85" s="224"/>
      <c r="BJ85" s="224"/>
      <c r="BK85" s="224"/>
      <c r="BL85" s="224"/>
      <c r="BM85" s="224"/>
      <c r="BN85" s="224"/>
      <c r="BO85" s="224"/>
      <c r="BP85" s="224"/>
      <c r="BQ85" s="221">
        <v>79</v>
      </c>
      <c r="BR85" s="226"/>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2"/>
    </row>
    <row r="86" spans="1:131" ht="26.25" customHeight="1" x14ac:dyDescent="0.2">
      <c r="A86" s="221">
        <v>19</v>
      </c>
      <c r="B86" s="909" t="s">
        <v>564</v>
      </c>
      <c r="C86" s="910"/>
      <c r="D86" s="910"/>
      <c r="E86" s="910"/>
      <c r="F86" s="910"/>
      <c r="G86" s="910"/>
      <c r="H86" s="910"/>
      <c r="I86" s="910"/>
      <c r="J86" s="910"/>
      <c r="K86" s="910"/>
      <c r="L86" s="910"/>
      <c r="M86" s="910"/>
      <c r="N86" s="910"/>
      <c r="O86" s="910"/>
      <c r="P86" s="911"/>
      <c r="Q86" s="912">
        <v>261956</v>
      </c>
      <c r="R86" s="866"/>
      <c r="S86" s="866"/>
      <c r="T86" s="866"/>
      <c r="U86" s="866"/>
      <c r="V86" s="866">
        <v>256155</v>
      </c>
      <c r="W86" s="866"/>
      <c r="X86" s="866"/>
      <c r="Y86" s="866"/>
      <c r="Z86" s="866"/>
      <c r="AA86" s="866">
        <v>5801</v>
      </c>
      <c r="AB86" s="866"/>
      <c r="AC86" s="866"/>
      <c r="AD86" s="866"/>
      <c r="AE86" s="866"/>
      <c r="AF86" s="866">
        <f t="shared" ref="AF86:AF87" si="10">AA86</f>
        <v>5801</v>
      </c>
      <c r="AG86" s="866"/>
      <c r="AH86" s="866"/>
      <c r="AI86" s="866"/>
      <c r="AJ86" s="866"/>
      <c r="AK86" s="866" t="s">
        <v>485</v>
      </c>
      <c r="AL86" s="866"/>
      <c r="AM86" s="866"/>
      <c r="AN86" s="866"/>
      <c r="AO86" s="866"/>
      <c r="AP86" s="866" t="s">
        <v>485</v>
      </c>
      <c r="AQ86" s="866"/>
      <c r="AR86" s="866"/>
      <c r="AS86" s="866"/>
      <c r="AT86" s="866"/>
      <c r="AU86" s="866" t="s">
        <v>485</v>
      </c>
      <c r="AV86" s="866"/>
      <c r="AW86" s="866"/>
      <c r="AX86" s="866"/>
      <c r="AY86" s="866"/>
      <c r="AZ86" s="868"/>
      <c r="BA86" s="868"/>
      <c r="BB86" s="868"/>
      <c r="BC86" s="868"/>
      <c r="BD86" s="869"/>
      <c r="BE86" s="224"/>
      <c r="BF86" s="224"/>
      <c r="BG86" s="224"/>
      <c r="BH86" s="224"/>
      <c r="BI86" s="224"/>
      <c r="BJ86" s="224"/>
      <c r="BK86" s="224"/>
      <c r="BL86" s="224"/>
      <c r="BM86" s="224"/>
      <c r="BN86" s="224"/>
      <c r="BO86" s="224"/>
      <c r="BP86" s="224"/>
      <c r="BQ86" s="221">
        <v>80</v>
      </c>
      <c r="BR86" s="226"/>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2"/>
    </row>
    <row r="87" spans="1:131" ht="26.25" customHeight="1" x14ac:dyDescent="0.2">
      <c r="A87" s="227">
        <v>20</v>
      </c>
      <c r="B87" s="916" t="s">
        <v>558</v>
      </c>
      <c r="C87" s="917"/>
      <c r="D87" s="917"/>
      <c r="E87" s="917"/>
      <c r="F87" s="917"/>
      <c r="G87" s="917"/>
      <c r="H87" s="917"/>
      <c r="I87" s="917"/>
      <c r="J87" s="917"/>
      <c r="K87" s="917"/>
      <c r="L87" s="917"/>
      <c r="M87" s="917"/>
      <c r="N87" s="917"/>
      <c r="O87" s="917"/>
      <c r="P87" s="918"/>
      <c r="Q87" s="919">
        <v>187</v>
      </c>
      <c r="R87" s="920"/>
      <c r="S87" s="920"/>
      <c r="T87" s="920"/>
      <c r="U87" s="920"/>
      <c r="V87" s="920">
        <v>177</v>
      </c>
      <c r="W87" s="920"/>
      <c r="X87" s="920"/>
      <c r="Y87" s="920"/>
      <c r="Z87" s="920"/>
      <c r="AA87" s="920">
        <f t="shared" ref="AA87" si="11">Q87-V87</f>
        <v>10</v>
      </c>
      <c r="AB87" s="920"/>
      <c r="AC87" s="920"/>
      <c r="AD87" s="920"/>
      <c r="AE87" s="920"/>
      <c r="AF87" s="920">
        <f t="shared" si="10"/>
        <v>10</v>
      </c>
      <c r="AG87" s="920"/>
      <c r="AH87" s="920"/>
      <c r="AI87" s="920"/>
      <c r="AJ87" s="920"/>
      <c r="AK87" s="920" t="s">
        <v>485</v>
      </c>
      <c r="AL87" s="920"/>
      <c r="AM87" s="920"/>
      <c r="AN87" s="920"/>
      <c r="AO87" s="920"/>
      <c r="AP87" s="920" t="s">
        <v>485</v>
      </c>
      <c r="AQ87" s="920"/>
      <c r="AR87" s="920"/>
      <c r="AS87" s="920"/>
      <c r="AT87" s="920"/>
      <c r="AU87" s="920" t="s">
        <v>485</v>
      </c>
      <c r="AV87" s="920"/>
      <c r="AW87" s="920"/>
      <c r="AX87" s="920"/>
      <c r="AY87" s="920"/>
      <c r="AZ87" s="921"/>
      <c r="BA87" s="921"/>
      <c r="BB87" s="921"/>
      <c r="BC87" s="921"/>
      <c r="BD87" s="922"/>
      <c r="BE87" s="224"/>
      <c r="BF87" s="224"/>
      <c r="BG87" s="224"/>
      <c r="BH87" s="224"/>
      <c r="BI87" s="224"/>
      <c r="BJ87" s="224"/>
      <c r="BK87" s="224"/>
      <c r="BL87" s="224"/>
      <c r="BM87" s="224"/>
      <c r="BN87" s="224"/>
      <c r="BO87" s="224"/>
      <c r="BP87" s="224"/>
      <c r="BQ87" s="221">
        <v>81</v>
      </c>
      <c r="BR87" s="226"/>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2"/>
    </row>
    <row r="88" spans="1:131" ht="26.25" customHeight="1" thickBot="1" x14ac:dyDescent="0.25">
      <c r="A88" s="223" t="s">
        <v>376</v>
      </c>
      <c r="B88" s="825" t="s">
        <v>398</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f>AF87+AF86+AF85+AF84+AF83+AF82+AF81+AF80+AF79+AF78+AF77+AF76+AF75+AF74+AF73+AF72+AF71+AF70+AF69+AF68</f>
        <v>8884</v>
      </c>
      <c r="AG88" s="880"/>
      <c r="AH88" s="880"/>
      <c r="AI88" s="880"/>
      <c r="AJ88" s="880"/>
      <c r="AK88" s="877"/>
      <c r="AL88" s="877"/>
      <c r="AM88" s="877"/>
      <c r="AN88" s="877"/>
      <c r="AO88" s="877"/>
      <c r="AP88" s="880" t="e">
        <f>AP79+AP73+AP70</f>
        <v>#VALUE!</v>
      </c>
      <c r="AQ88" s="880"/>
      <c r="AR88" s="880"/>
      <c r="AS88" s="880"/>
      <c r="AT88" s="880"/>
      <c r="AU88" s="880"/>
      <c r="AV88" s="880"/>
      <c r="AW88" s="880"/>
      <c r="AX88" s="880"/>
      <c r="AY88" s="880"/>
      <c r="AZ88" s="885"/>
      <c r="BA88" s="885"/>
      <c r="BB88" s="885"/>
      <c r="BC88" s="885"/>
      <c r="BD88" s="886"/>
      <c r="BE88" s="224"/>
      <c r="BF88" s="224"/>
      <c r="BG88" s="224"/>
      <c r="BH88" s="224"/>
      <c r="BI88" s="224"/>
      <c r="BJ88" s="224"/>
      <c r="BK88" s="224"/>
      <c r="BL88" s="224"/>
      <c r="BM88" s="224"/>
      <c r="BN88" s="224"/>
      <c r="BO88" s="224"/>
      <c r="BP88" s="224"/>
      <c r="BQ88" s="221">
        <v>82</v>
      </c>
      <c r="BR88" s="226"/>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825" t="s">
        <v>399</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c r="CS102" s="888"/>
      <c r="CT102" s="888"/>
      <c r="CU102" s="888"/>
      <c r="CV102" s="927"/>
      <c r="CW102" s="926"/>
      <c r="CX102" s="888"/>
      <c r="CY102" s="888"/>
      <c r="CZ102" s="888"/>
      <c r="DA102" s="927"/>
      <c r="DB102" s="926"/>
      <c r="DC102" s="888"/>
      <c r="DD102" s="888"/>
      <c r="DE102" s="888"/>
      <c r="DF102" s="927"/>
      <c r="DG102" s="926"/>
      <c r="DH102" s="888"/>
      <c r="DI102" s="888"/>
      <c r="DJ102" s="888"/>
      <c r="DK102" s="927"/>
      <c r="DL102" s="926"/>
      <c r="DM102" s="888"/>
      <c r="DN102" s="888"/>
      <c r="DO102" s="888"/>
      <c r="DP102" s="927"/>
      <c r="DQ102" s="926"/>
      <c r="DR102" s="888"/>
      <c r="DS102" s="888"/>
      <c r="DT102" s="888"/>
      <c r="DU102" s="927"/>
      <c r="DV102" s="825"/>
      <c r="DW102" s="826"/>
      <c r="DX102" s="826"/>
      <c r="DY102" s="826"/>
      <c r="DZ102" s="950"/>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1" t="s">
        <v>400</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2" t="s">
        <v>401</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402</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403</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3" t="s">
        <v>404</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405</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2" customFormat="1" ht="26.25" customHeight="1" x14ac:dyDescent="0.2">
      <c r="A109" s="948" t="s">
        <v>406</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407</v>
      </c>
      <c r="AB109" s="929"/>
      <c r="AC109" s="929"/>
      <c r="AD109" s="929"/>
      <c r="AE109" s="930"/>
      <c r="AF109" s="928" t="s">
        <v>408</v>
      </c>
      <c r="AG109" s="929"/>
      <c r="AH109" s="929"/>
      <c r="AI109" s="929"/>
      <c r="AJ109" s="930"/>
      <c r="AK109" s="928" t="s">
        <v>294</v>
      </c>
      <c r="AL109" s="929"/>
      <c r="AM109" s="929"/>
      <c r="AN109" s="929"/>
      <c r="AO109" s="930"/>
      <c r="AP109" s="928" t="s">
        <v>409</v>
      </c>
      <c r="AQ109" s="929"/>
      <c r="AR109" s="929"/>
      <c r="AS109" s="929"/>
      <c r="AT109" s="931"/>
      <c r="AU109" s="948" t="s">
        <v>406</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407</v>
      </c>
      <c r="BR109" s="929"/>
      <c r="BS109" s="929"/>
      <c r="BT109" s="929"/>
      <c r="BU109" s="930"/>
      <c r="BV109" s="928" t="s">
        <v>408</v>
      </c>
      <c r="BW109" s="929"/>
      <c r="BX109" s="929"/>
      <c r="BY109" s="929"/>
      <c r="BZ109" s="930"/>
      <c r="CA109" s="928" t="s">
        <v>294</v>
      </c>
      <c r="CB109" s="929"/>
      <c r="CC109" s="929"/>
      <c r="CD109" s="929"/>
      <c r="CE109" s="930"/>
      <c r="CF109" s="949" t="s">
        <v>409</v>
      </c>
      <c r="CG109" s="949"/>
      <c r="CH109" s="949"/>
      <c r="CI109" s="949"/>
      <c r="CJ109" s="949"/>
      <c r="CK109" s="928" t="s">
        <v>410</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407</v>
      </c>
      <c r="DH109" s="929"/>
      <c r="DI109" s="929"/>
      <c r="DJ109" s="929"/>
      <c r="DK109" s="930"/>
      <c r="DL109" s="928" t="s">
        <v>408</v>
      </c>
      <c r="DM109" s="929"/>
      <c r="DN109" s="929"/>
      <c r="DO109" s="929"/>
      <c r="DP109" s="930"/>
      <c r="DQ109" s="928" t="s">
        <v>294</v>
      </c>
      <c r="DR109" s="929"/>
      <c r="DS109" s="929"/>
      <c r="DT109" s="929"/>
      <c r="DU109" s="930"/>
      <c r="DV109" s="928" t="s">
        <v>409</v>
      </c>
      <c r="DW109" s="929"/>
      <c r="DX109" s="929"/>
      <c r="DY109" s="929"/>
      <c r="DZ109" s="931"/>
    </row>
    <row r="110" spans="1:131" s="212" customFormat="1" ht="26.25" customHeight="1" x14ac:dyDescent="0.2">
      <c r="A110" s="932" t="s">
        <v>411</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574119</v>
      </c>
      <c r="AB110" s="936"/>
      <c r="AC110" s="936"/>
      <c r="AD110" s="936"/>
      <c r="AE110" s="937"/>
      <c r="AF110" s="938">
        <v>517579</v>
      </c>
      <c r="AG110" s="936"/>
      <c r="AH110" s="936"/>
      <c r="AI110" s="936"/>
      <c r="AJ110" s="937"/>
      <c r="AK110" s="938">
        <v>517989</v>
      </c>
      <c r="AL110" s="936"/>
      <c r="AM110" s="936"/>
      <c r="AN110" s="936"/>
      <c r="AO110" s="937"/>
      <c r="AP110" s="939">
        <v>16.2</v>
      </c>
      <c r="AQ110" s="940"/>
      <c r="AR110" s="940"/>
      <c r="AS110" s="940"/>
      <c r="AT110" s="941"/>
      <c r="AU110" s="942" t="s">
        <v>69</v>
      </c>
      <c r="AV110" s="943"/>
      <c r="AW110" s="943"/>
      <c r="AX110" s="943"/>
      <c r="AY110" s="943"/>
      <c r="AZ110" s="965" t="s">
        <v>412</v>
      </c>
      <c r="BA110" s="933"/>
      <c r="BB110" s="933"/>
      <c r="BC110" s="933"/>
      <c r="BD110" s="933"/>
      <c r="BE110" s="933"/>
      <c r="BF110" s="933"/>
      <c r="BG110" s="933"/>
      <c r="BH110" s="933"/>
      <c r="BI110" s="933"/>
      <c r="BJ110" s="933"/>
      <c r="BK110" s="933"/>
      <c r="BL110" s="933"/>
      <c r="BM110" s="933"/>
      <c r="BN110" s="933"/>
      <c r="BO110" s="933"/>
      <c r="BP110" s="934"/>
      <c r="BQ110" s="966">
        <v>3746817</v>
      </c>
      <c r="BR110" s="967"/>
      <c r="BS110" s="967"/>
      <c r="BT110" s="967"/>
      <c r="BU110" s="967"/>
      <c r="BV110" s="967">
        <v>3465790</v>
      </c>
      <c r="BW110" s="967"/>
      <c r="BX110" s="967"/>
      <c r="BY110" s="967"/>
      <c r="BZ110" s="967"/>
      <c r="CA110" s="967">
        <v>3157961</v>
      </c>
      <c r="CB110" s="967"/>
      <c r="CC110" s="967"/>
      <c r="CD110" s="967"/>
      <c r="CE110" s="967"/>
      <c r="CF110" s="980">
        <v>98.9</v>
      </c>
      <c r="CG110" s="981"/>
      <c r="CH110" s="981"/>
      <c r="CI110" s="981"/>
      <c r="CJ110" s="981"/>
      <c r="CK110" s="982" t="s">
        <v>413</v>
      </c>
      <c r="CL110" s="983"/>
      <c r="CM110" s="965" t="s">
        <v>414</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122</v>
      </c>
      <c r="DH110" s="967"/>
      <c r="DI110" s="967"/>
      <c r="DJ110" s="967"/>
      <c r="DK110" s="967"/>
      <c r="DL110" s="967" t="s">
        <v>122</v>
      </c>
      <c r="DM110" s="967"/>
      <c r="DN110" s="967"/>
      <c r="DO110" s="967"/>
      <c r="DP110" s="967"/>
      <c r="DQ110" s="967" t="s">
        <v>122</v>
      </c>
      <c r="DR110" s="967"/>
      <c r="DS110" s="967"/>
      <c r="DT110" s="967"/>
      <c r="DU110" s="967"/>
      <c r="DV110" s="968" t="s">
        <v>122</v>
      </c>
      <c r="DW110" s="968"/>
      <c r="DX110" s="968"/>
      <c r="DY110" s="968"/>
      <c r="DZ110" s="969"/>
    </row>
    <row r="111" spans="1:131" s="212" customFormat="1" ht="26.25" customHeight="1" x14ac:dyDescent="0.2">
      <c r="A111" s="970" t="s">
        <v>415</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122</v>
      </c>
      <c r="AB111" s="974"/>
      <c r="AC111" s="974"/>
      <c r="AD111" s="974"/>
      <c r="AE111" s="975"/>
      <c r="AF111" s="976" t="s">
        <v>122</v>
      </c>
      <c r="AG111" s="974"/>
      <c r="AH111" s="974"/>
      <c r="AI111" s="974"/>
      <c r="AJ111" s="975"/>
      <c r="AK111" s="976" t="s">
        <v>122</v>
      </c>
      <c r="AL111" s="974"/>
      <c r="AM111" s="974"/>
      <c r="AN111" s="974"/>
      <c r="AO111" s="975"/>
      <c r="AP111" s="977" t="s">
        <v>122</v>
      </c>
      <c r="AQ111" s="978"/>
      <c r="AR111" s="978"/>
      <c r="AS111" s="978"/>
      <c r="AT111" s="979"/>
      <c r="AU111" s="944"/>
      <c r="AV111" s="945"/>
      <c r="AW111" s="945"/>
      <c r="AX111" s="945"/>
      <c r="AY111" s="945"/>
      <c r="AZ111" s="958" t="s">
        <v>416</v>
      </c>
      <c r="BA111" s="959"/>
      <c r="BB111" s="959"/>
      <c r="BC111" s="959"/>
      <c r="BD111" s="959"/>
      <c r="BE111" s="959"/>
      <c r="BF111" s="959"/>
      <c r="BG111" s="959"/>
      <c r="BH111" s="959"/>
      <c r="BI111" s="959"/>
      <c r="BJ111" s="959"/>
      <c r="BK111" s="959"/>
      <c r="BL111" s="959"/>
      <c r="BM111" s="959"/>
      <c r="BN111" s="959"/>
      <c r="BO111" s="959"/>
      <c r="BP111" s="960"/>
      <c r="BQ111" s="961" t="s">
        <v>122</v>
      </c>
      <c r="BR111" s="962"/>
      <c r="BS111" s="962"/>
      <c r="BT111" s="962"/>
      <c r="BU111" s="962"/>
      <c r="BV111" s="962" t="s">
        <v>122</v>
      </c>
      <c r="BW111" s="962"/>
      <c r="BX111" s="962"/>
      <c r="BY111" s="962"/>
      <c r="BZ111" s="962"/>
      <c r="CA111" s="962" t="s">
        <v>122</v>
      </c>
      <c r="CB111" s="962"/>
      <c r="CC111" s="962"/>
      <c r="CD111" s="962"/>
      <c r="CE111" s="962"/>
      <c r="CF111" s="956" t="s">
        <v>122</v>
      </c>
      <c r="CG111" s="957"/>
      <c r="CH111" s="957"/>
      <c r="CI111" s="957"/>
      <c r="CJ111" s="957"/>
      <c r="CK111" s="984"/>
      <c r="CL111" s="985"/>
      <c r="CM111" s="958" t="s">
        <v>417</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122</v>
      </c>
      <c r="DH111" s="962"/>
      <c r="DI111" s="962"/>
      <c r="DJ111" s="962"/>
      <c r="DK111" s="962"/>
      <c r="DL111" s="962" t="s">
        <v>122</v>
      </c>
      <c r="DM111" s="962"/>
      <c r="DN111" s="962"/>
      <c r="DO111" s="962"/>
      <c r="DP111" s="962"/>
      <c r="DQ111" s="962" t="s">
        <v>122</v>
      </c>
      <c r="DR111" s="962"/>
      <c r="DS111" s="962"/>
      <c r="DT111" s="962"/>
      <c r="DU111" s="962"/>
      <c r="DV111" s="963" t="s">
        <v>122</v>
      </c>
      <c r="DW111" s="963"/>
      <c r="DX111" s="963"/>
      <c r="DY111" s="963"/>
      <c r="DZ111" s="964"/>
    </row>
    <row r="112" spans="1:131" s="212" customFormat="1" ht="26.25" customHeight="1" x14ac:dyDescent="0.2">
      <c r="A112" s="988" t="s">
        <v>418</v>
      </c>
      <c r="B112" s="989"/>
      <c r="C112" s="959" t="s">
        <v>419</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122</v>
      </c>
      <c r="AB112" s="995"/>
      <c r="AC112" s="995"/>
      <c r="AD112" s="995"/>
      <c r="AE112" s="996"/>
      <c r="AF112" s="997" t="s">
        <v>122</v>
      </c>
      <c r="AG112" s="995"/>
      <c r="AH112" s="995"/>
      <c r="AI112" s="995"/>
      <c r="AJ112" s="996"/>
      <c r="AK112" s="997" t="s">
        <v>122</v>
      </c>
      <c r="AL112" s="995"/>
      <c r="AM112" s="995"/>
      <c r="AN112" s="995"/>
      <c r="AO112" s="996"/>
      <c r="AP112" s="998" t="s">
        <v>122</v>
      </c>
      <c r="AQ112" s="999"/>
      <c r="AR112" s="999"/>
      <c r="AS112" s="999"/>
      <c r="AT112" s="1000"/>
      <c r="AU112" s="944"/>
      <c r="AV112" s="945"/>
      <c r="AW112" s="945"/>
      <c r="AX112" s="945"/>
      <c r="AY112" s="945"/>
      <c r="AZ112" s="958" t="s">
        <v>420</v>
      </c>
      <c r="BA112" s="959"/>
      <c r="BB112" s="959"/>
      <c r="BC112" s="959"/>
      <c r="BD112" s="959"/>
      <c r="BE112" s="959"/>
      <c r="BF112" s="959"/>
      <c r="BG112" s="959"/>
      <c r="BH112" s="959"/>
      <c r="BI112" s="959"/>
      <c r="BJ112" s="959"/>
      <c r="BK112" s="959"/>
      <c r="BL112" s="959"/>
      <c r="BM112" s="959"/>
      <c r="BN112" s="959"/>
      <c r="BO112" s="959"/>
      <c r="BP112" s="960"/>
      <c r="BQ112" s="961">
        <v>684549</v>
      </c>
      <c r="BR112" s="962"/>
      <c r="BS112" s="962"/>
      <c r="BT112" s="962"/>
      <c r="BU112" s="962"/>
      <c r="BV112" s="962">
        <v>694308</v>
      </c>
      <c r="BW112" s="962"/>
      <c r="BX112" s="962"/>
      <c r="BY112" s="962"/>
      <c r="BZ112" s="962"/>
      <c r="CA112" s="962">
        <v>710065</v>
      </c>
      <c r="CB112" s="962"/>
      <c r="CC112" s="962"/>
      <c r="CD112" s="962"/>
      <c r="CE112" s="962"/>
      <c r="CF112" s="956">
        <v>22.2</v>
      </c>
      <c r="CG112" s="957"/>
      <c r="CH112" s="957"/>
      <c r="CI112" s="957"/>
      <c r="CJ112" s="957"/>
      <c r="CK112" s="984"/>
      <c r="CL112" s="985"/>
      <c r="CM112" s="958" t="s">
        <v>421</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122</v>
      </c>
      <c r="DH112" s="962"/>
      <c r="DI112" s="962"/>
      <c r="DJ112" s="962"/>
      <c r="DK112" s="962"/>
      <c r="DL112" s="962" t="s">
        <v>122</v>
      </c>
      <c r="DM112" s="962"/>
      <c r="DN112" s="962"/>
      <c r="DO112" s="962"/>
      <c r="DP112" s="962"/>
      <c r="DQ112" s="962" t="s">
        <v>122</v>
      </c>
      <c r="DR112" s="962"/>
      <c r="DS112" s="962"/>
      <c r="DT112" s="962"/>
      <c r="DU112" s="962"/>
      <c r="DV112" s="963" t="s">
        <v>122</v>
      </c>
      <c r="DW112" s="963"/>
      <c r="DX112" s="963"/>
      <c r="DY112" s="963"/>
      <c r="DZ112" s="964"/>
    </row>
    <row r="113" spans="1:130" s="212" customFormat="1" ht="26.25" customHeight="1" x14ac:dyDescent="0.2">
      <c r="A113" s="990"/>
      <c r="B113" s="991"/>
      <c r="C113" s="959" t="s">
        <v>422</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81777</v>
      </c>
      <c r="AB113" s="974"/>
      <c r="AC113" s="974"/>
      <c r="AD113" s="974"/>
      <c r="AE113" s="975"/>
      <c r="AF113" s="976">
        <v>85999</v>
      </c>
      <c r="AG113" s="974"/>
      <c r="AH113" s="974"/>
      <c r="AI113" s="974"/>
      <c r="AJ113" s="975"/>
      <c r="AK113" s="976">
        <v>83798</v>
      </c>
      <c r="AL113" s="974"/>
      <c r="AM113" s="974"/>
      <c r="AN113" s="974"/>
      <c r="AO113" s="975"/>
      <c r="AP113" s="977">
        <v>2.6</v>
      </c>
      <c r="AQ113" s="978"/>
      <c r="AR113" s="978"/>
      <c r="AS113" s="978"/>
      <c r="AT113" s="979"/>
      <c r="AU113" s="944"/>
      <c r="AV113" s="945"/>
      <c r="AW113" s="945"/>
      <c r="AX113" s="945"/>
      <c r="AY113" s="945"/>
      <c r="AZ113" s="958" t="s">
        <v>423</v>
      </c>
      <c r="BA113" s="959"/>
      <c r="BB113" s="959"/>
      <c r="BC113" s="959"/>
      <c r="BD113" s="959"/>
      <c r="BE113" s="959"/>
      <c r="BF113" s="959"/>
      <c r="BG113" s="959"/>
      <c r="BH113" s="959"/>
      <c r="BI113" s="959"/>
      <c r="BJ113" s="959"/>
      <c r="BK113" s="959"/>
      <c r="BL113" s="959"/>
      <c r="BM113" s="959"/>
      <c r="BN113" s="959"/>
      <c r="BO113" s="959"/>
      <c r="BP113" s="960"/>
      <c r="BQ113" s="961">
        <v>487657</v>
      </c>
      <c r="BR113" s="962"/>
      <c r="BS113" s="962"/>
      <c r="BT113" s="962"/>
      <c r="BU113" s="962"/>
      <c r="BV113" s="962">
        <v>428304</v>
      </c>
      <c r="BW113" s="962"/>
      <c r="BX113" s="962"/>
      <c r="BY113" s="962"/>
      <c r="BZ113" s="962"/>
      <c r="CA113" s="962">
        <v>397402</v>
      </c>
      <c r="CB113" s="962"/>
      <c r="CC113" s="962"/>
      <c r="CD113" s="962"/>
      <c r="CE113" s="962"/>
      <c r="CF113" s="956">
        <v>12.5</v>
      </c>
      <c r="CG113" s="957"/>
      <c r="CH113" s="957"/>
      <c r="CI113" s="957"/>
      <c r="CJ113" s="957"/>
      <c r="CK113" s="984"/>
      <c r="CL113" s="985"/>
      <c r="CM113" s="958" t="s">
        <v>424</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122</v>
      </c>
      <c r="DH113" s="995"/>
      <c r="DI113" s="995"/>
      <c r="DJ113" s="995"/>
      <c r="DK113" s="996"/>
      <c r="DL113" s="997" t="s">
        <v>122</v>
      </c>
      <c r="DM113" s="995"/>
      <c r="DN113" s="995"/>
      <c r="DO113" s="995"/>
      <c r="DP113" s="996"/>
      <c r="DQ113" s="997" t="s">
        <v>122</v>
      </c>
      <c r="DR113" s="995"/>
      <c r="DS113" s="995"/>
      <c r="DT113" s="995"/>
      <c r="DU113" s="996"/>
      <c r="DV113" s="998" t="s">
        <v>122</v>
      </c>
      <c r="DW113" s="999"/>
      <c r="DX113" s="999"/>
      <c r="DY113" s="999"/>
      <c r="DZ113" s="1000"/>
    </row>
    <row r="114" spans="1:130" s="212" customFormat="1" ht="26.25" customHeight="1" x14ac:dyDescent="0.2">
      <c r="A114" s="990"/>
      <c r="B114" s="991"/>
      <c r="C114" s="959" t="s">
        <v>425</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62438</v>
      </c>
      <c r="AB114" s="995"/>
      <c r="AC114" s="995"/>
      <c r="AD114" s="995"/>
      <c r="AE114" s="996"/>
      <c r="AF114" s="997">
        <v>63244</v>
      </c>
      <c r="AG114" s="995"/>
      <c r="AH114" s="995"/>
      <c r="AI114" s="995"/>
      <c r="AJ114" s="996"/>
      <c r="AK114" s="997">
        <v>60654</v>
      </c>
      <c r="AL114" s="995"/>
      <c r="AM114" s="995"/>
      <c r="AN114" s="995"/>
      <c r="AO114" s="996"/>
      <c r="AP114" s="998">
        <v>1.9</v>
      </c>
      <c r="AQ114" s="999"/>
      <c r="AR114" s="999"/>
      <c r="AS114" s="999"/>
      <c r="AT114" s="1000"/>
      <c r="AU114" s="944"/>
      <c r="AV114" s="945"/>
      <c r="AW114" s="945"/>
      <c r="AX114" s="945"/>
      <c r="AY114" s="945"/>
      <c r="AZ114" s="958" t="s">
        <v>426</v>
      </c>
      <c r="BA114" s="959"/>
      <c r="BB114" s="959"/>
      <c r="BC114" s="959"/>
      <c r="BD114" s="959"/>
      <c r="BE114" s="959"/>
      <c r="BF114" s="959"/>
      <c r="BG114" s="959"/>
      <c r="BH114" s="959"/>
      <c r="BI114" s="959"/>
      <c r="BJ114" s="959"/>
      <c r="BK114" s="959"/>
      <c r="BL114" s="959"/>
      <c r="BM114" s="959"/>
      <c r="BN114" s="959"/>
      <c r="BO114" s="959"/>
      <c r="BP114" s="960"/>
      <c r="BQ114" s="961">
        <v>938554</v>
      </c>
      <c r="BR114" s="962"/>
      <c r="BS114" s="962"/>
      <c r="BT114" s="962"/>
      <c r="BU114" s="962"/>
      <c r="BV114" s="962">
        <v>894227</v>
      </c>
      <c r="BW114" s="962"/>
      <c r="BX114" s="962"/>
      <c r="BY114" s="962"/>
      <c r="BZ114" s="962"/>
      <c r="CA114" s="962">
        <v>860402</v>
      </c>
      <c r="CB114" s="962"/>
      <c r="CC114" s="962"/>
      <c r="CD114" s="962"/>
      <c r="CE114" s="962"/>
      <c r="CF114" s="956">
        <v>27</v>
      </c>
      <c r="CG114" s="957"/>
      <c r="CH114" s="957"/>
      <c r="CI114" s="957"/>
      <c r="CJ114" s="957"/>
      <c r="CK114" s="984"/>
      <c r="CL114" s="985"/>
      <c r="CM114" s="958" t="s">
        <v>427</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122</v>
      </c>
      <c r="DH114" s="995"/>
      <c r="DI114" s="995"/>
      <c r="DJ114" s="995"/>
      <c r="DK114" s="996"/>
      <c r="DL114" s="997" t="s">
        <v>122</v>
      </c>
      <c r="DM114" s="995"/>
      <c r="DN114" s="995"/>
      <c r="DO114" s="995"/>
      <c r="DP114" s="996"/>
      <c r="DQ114" s="997" t="s">
        <v>122</v>
      </c>
      <c r="DR114" s="995"/>
      <c r="DS114" s="995"/>
      <c r="DT114" s="995"/>
      <c r="DU114" s="996"/>
      <c r="DV114" s="998" t="s">
        <v>122</v>
      </c>
      <c r="DW114" s="999"/>
      <c r="DX114" s="999"/>
      <c r="DY114" s="999"/>
      <c r="DZ114" s="1000"/>
    </row>
    <row r="115" spans="1:130" s="212" customFormat="1" ht="26.25" customHeight="1" x14ac:dyDescent="0.2">
      <c r="A115" s="990"/>
      <c r="B115" s="991"/>
      <c r="C115" s="959" t="s">
        <v>428</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t="s">
        <v>122</v>
      </c>
      <c r="AB115" s="974"/>
      <c r="AC115" s="974"/>
      <c r="AD115" s="974"/>
      <c r="AE115" s="975"/>
      <c r="AF115" s="976" t="s">
        <v>122</v>
      </c>
      <c r="AG115" s="974"/>
      <c r="AH115" s="974"/>
      <c r="AI115" s="974"/>
      <c r="AJ115" s="975"/>
      <c r="AK115" s="976" t="s">
        <v>122</v>
      </c>
      <c r="AL115" s="974"/>
      <c r="AM115" s="974"/>
      <c r="AN115" s="974"/>
      <c r="AO115" s="975"/>
      <c r="AP115" s="977" t="s">
        <v>122</v>
      </c>
      <c r="AQ115" s="978"/>
      <c r="AR115" s="978"/>
      <c r="AS115" s="978"/>
      <c r="AT115" s="979"/>
      <c r="AU115" s="944"/>
      <c r="AV115" s="945"/>
      <c r="AW115" s="945"/>
      <c r="AX115" s="945"/>
      <c r="AY115" s="945"/>
      <c r="AZ115" s="958" t="s">
        <v>429</v>
      </c>
      <c r="BA115" s="959"/>
      <c r="BB115" s="959"/>
      <c r="BC115" s="959"/>
      <c r="BD115" s="959"/>
      <c r="BE115" s="959"/>
      <c r="BF115" s="959"/>
      <c r="BG115" s="959"/>
      <c r="BH115" s="959"/>
      <c r="BI115" s="959"/>
      <c r="BJ115" s="959"/>
      <c r="BK115" s="959"/>
      <c r="BL115" s="959"/>
      <c r="BM115" s="959"/>
      <c r="BN115" s="959"/>
      <c r="BO115" s="959"/>
      <c r="BP115" s="960"/>
      <c r="BQ115" s="961" t="s">
        <v>122</v>
      </c>
      <c r="BR115" s="962"/>
      <c r="BS115" s="962"/>
      <c r="BT115" s="962"/>
      <c r="BU115" s="962"/>
      <c r="BV115" s="962" t="s">
        <v>122</v>
      </c>
      <c r="BW115" s="962"/>
      <c r="BX115" s="962"/>
      <c r="BY115" s="962"/>
      <c r="BZ115" s="962"/>
      <c r="CA115" s="962" t="s">
        <v>122</v>
      </c>
      <c r="CB115" s="962"/>
      <c r="CC115" s="962"/>
      <c r="CD115" s="962"/>
      <c r="CE115" s="962"/>
      <c r="CF115" s="956" t="s">
        <v>122</v>
      </c>
      <c r="CG115" s="957"/>
      <c r="CH115" s="957"/>
      <c r="CI115" s="957"/>
      <c r="CJ115" s="957"/>
      <c r="CK115" s="984"/>
      <c r="CL115" s="985"/>
      <c r="CM115" s="958" t="s">
        <v>430</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122</v>
      </c>
      <c r="DH115" s="995"/>
      <c r="DI115" s="995"/>
      <c r="DJ115" s="995"/>
      <c r="DK115" s="996"/>
      <c r="DL115" s="997" t="s">
        <v>122</v>
      </c>
      <c r="DM115" s="995"/>
      <c r="DN115" s="995"/>
      <c r="DO115" s="995"/>
      <c r="DP115" s="996"/>
      <c r="DQ115" s="997" t="s">
        <v>122</v>
      </c>
      <c r="DR115" s="995"/>
      <c r="DS115" s="995"/>
      <c r="DT115" s="995"/>
      <c r="DU115" s="996"/>
      <c r="DV115" s="998" t="s">
        <v>122</v>
      </c>
      <c r="DW115" s="999"/>
      <c r="DX115" s="999"/>
      <c r="DY115" s="999"/>
      <c r="DZ115" s="1000"/>
    </row>
    <row r="116" spans="1:130" s="212" customFormat="1" ht="26.25" customHeight="1" x14ac:dyDescent="0.2">
      <c r="A116" s="992"/>
      <c r="B116" s="993"/>
      <c r="C116" s="1001" t="s">
        <v>431</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t="s">
        <v>122</v>
      </c>
      <c r="AB116" s="995"/>
      <c r="AC116" s="995"/>
      <c r="AD116" s="995"/>
      <c r="AE116" s="996"/>
      <c r="AF116" s="997" t="s">
        <v>122</v>
      </c>
      <c r="AG116" s="995"/>
      <c r="AH116" s="995"/>
      <c r="AI116" s="995"/>
      <c r="AJ116" s="996"/>
      <c r="AK116" s="997">
        <v>148</v>
      </c>
      <c r="AL116" s="995"/>
      <c r="AM116" s="995"/>
      <c r="AN116" s="995"/>
      <c r="AO116" s="996"/>
      <c r="AP116" s="998">
        <v>0</v>
      </c>
      <c r="AQ116" s="999"/>
      <c r="AR116" s="999"/>
      <c r="AS116" s="999"/>
      <c r="AT116" s="1000"/>
      <c r="AU116" s="944"/>
      <c r="AV116" s="945"/>
      <c r="AW116" s="945"/>
      <c r="AX116" s="945"/>
      <c r="AY116" s="945"/>
      <c r="AZ116" s="1003" t="s">
        <v>432</v>
      </c>
      <c r="BA116" s="1004"/>
      <c r="BB116" s="1004"/>
      <c r="BC116" s="1004"/>
      <c r="BD116" s="1004"/>
      <c r="BE116" s="1004"/>
      <c r="BF116" s="1004"/>
      <c r="BG116" s="1004"/>
      <c r="BH116" s="1004"/>
      <c r="BI116" s="1004"/>
      <c r="BJ116" s="1004"/>
      <c r="BK116" s="1004"/>
      <c r="BL116" s="1004"/>
      <c r="BM116" s="1004"/>
      <c r="BN116" s="1004"/>
      <c r="BO116" s="1004"/>
      <c r="BP116" s="1005"/>
      <c r="BQ116" s="961" t="s">
        <v>122</v>
      </c>
      <c r="BR116" s="962"/>
      <c r="BS116" s="962"/>
      <c r="BT116" s="962"/>
      <c r="BU116" s="962"/>
      <c r="BV116" s="962" t="s">
        <v>122</v>
      </c>
      <c r="BW116" s="962"/>
      <c r="BX116" s="962"/>
      <c r="BY116" s="962"/>
      <c r="BZ116" s="962"/>
      <c r="CA116" s="962" t="s">
        <v>122</v>
      </c>
      <c r="CB116" s="962"/>
      <c r="CC116" s="962"/>
      <c r="CD116" s="962"/>
      <c r="CE116" s="962"/>
      <c r="CF116" s="956" t="s">
        <v>122</v>
      </c>
      <c r="CG116" s="957"/>
      <c r="CH116" s="957"/>
      <c r="CI116" s="957"/>
      <c r="CJ116" s="957"/>
      <c r="CK116" s="984"/>
      <c r="CL116" s="985"/>
      <c r="CM116" s="958" t="s">
        <v>433</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122</v>
      </c>
      <c r="DH116" s="995"/>
      <c r="DI116" s="995"/>
      <c r="DJ116" s="995"/>
      <c r="DK116" s="996"/>
      <c r="DL116" s="997" t="s">
        <v>122</v>
      </c>
      <c r="DM116" s="995"/>
      <c r="DN116" s="995"/>
      <c r="DO116" s="995"/>
      <c r="DP116" s="996"/>
      <c r="DQ116" s="997" t="s">
        <v>122</v>
      </c>
      <c r="DR116" s="995"/>
      <c r="DS116" s="995"/>
      <c r="DT116" s="995"/>
      <c r="DU116" s="996"/>
      <c r="DV116" s="998" t="s">
        <v>122</v>
      </c>
      <c r="DW116" s="999"/>
      <c r="DX116" s="999"/>
      <c r="DY116" s="999"/>
      <c r="DZ116" s="1000"/>
    </row>
    <row r="117" spans="1:130" s="212" customFormat="1" ht="26.25" customHeight="1" x14ac:dyDescent="0.2">
      <c r="A117" s="948" t="s">
        <v>177</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434</v>
      </c>
      <c r="Z117" s="930"/>
      <c r="AA117" s="1014">
        <v>718334</v>
      </c>
      <c r="AB117" s="1015"/>
      <c r="AC117" s="1015"/>
      <c r="AD117" s="1015"/>
      <c r="AE117" s="1016"/>
      <c r="AF117" s="1017">
        <v>666822</v>
      </c>
      <c r="AG117" s="1015"/>
      <c r="AH117" s="1015"/>
      <c r="AI117" s="1015"/>
      <c r="AJ117" s="1016"/>
      <c r="AK117" s="1017">
        <v>662589</v>
      </c>
      <c r="AL117" s="1015"/>
      <c r="AM117" s="1015"/>
      <c r="AN117" s="1015"/>
      <c r="AO117" s="1016"/>
      <c r="AP117" s="1018"/>
      <c r="AQ117" s="1019"/>
      <c r="AR117" s="1019"/>
      <c r="AS117" s="1019"/>
      <c r="AT117" s="1020"/>
      <c r="AU117" s="944"/>
      <c r="AV117" s="945"/>
      <c r="AW117" s="945"/>
      <c r="AX117" s="945"/>
      <c r="AY117" s="945"/>
      <c r="AZ117" s="1010" t="s">
        <v>435</v>
      </c>
      <c r="BA117" s="1011"/>
      <c r="BB117" s="1011"/>
      <c r="BC117" s="1011"/>
      <c r="BD117" s="1011"/>
      <c r="BE117" s="1011"/>
      <c r="BF117" s="1011"/>
      <c r="BG117" s="1011"/>
      <c r="BH117" s="1011"/>
      <c r="BI117" s="1011"/>
      <c r="BJ117" s="1011"/>
      <c r="BK117" s="1011"/>
      <c r="BL117" s="1011"/>
      <c r="BM117" s="1011"/>
      <c r="BN117" s="1011"/>
      <c r="BO117" s="1011"/>
      <c r="BP117" s="1012"/>
      <c r="BQ117" s="961" t="s">
        <v>122</v>
      </c>
      <c r="BR117" s="962"/>
      <c r="BS117" s="962"/>
      <c r="BT117" s="962"/>
      <c r="BU117" s="962"/>
      <c r="BV117" s="962" t="s">
        <v>122</v>
      </c>
      <c r="BW117" s="962"/>
      <c r="BX117" s="962"/>
      <c r="BY117" s="962"/>
      <c r="BZ117" s="962"/>
      <c r="CA117" s="962" t="s">
        <v>122</v>
      </c>
      <c r="CB117" s="962"/>
      <c r="CC117" s="962"/>
      <c r="CD117" s="962"/>
      <c r="CE117" s="962"/>
      <c r="CF117" s="956" t="s">
        <v>122</v>
      </c>
      <c r="CG117" s="957"/>
      <c r="CH117" s="957"/>
      <c r="CI117" s="957"/>
      <c r="CJ117" s="957"/>
      <c r="CK117" s="984"/>
      <c r="CL117" s="985"/>
      <c r="CM117" s="958" t="s">
        <v>436</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122</v>
      </c>
      <c r="DH117" s="995"/>
      <c r="DI117" s="995"/>
      <c r="DJ117" s="995"/>
      <c r="DK117" s="996"/>
      <c r="DL117" s="997" t="s">
        <v>122</v>
      </c>
      <c r="DM117" s="995"/>
      <c r="DN117" s="995"/>
      <c r="DO117" s="995"/>
      <c r="DP117" s="996"/>
      <c r="DQ117" s="997" t="s">
        <v>122</v>
      </c>
      <c r="DR117" s="995"/>
      <c r="DS117" s="995"/>
      <c r="DT117" s="995"/>
      <c r="DU117" s="996"/>
      <c r="DV117" s="998" t="s">
        <v>122</v>
      </c>
      <c r="DW117" s="999"/>
      <c r="DX117" s="999"/>
      <c r="DY117" s="999"/>
      <c r="DZ117" s="1000"/>
    </row>
    <row r="118" spans="1:130" s="212" customFormat="1" ht="26.25" customHeight="1" x14ac:dyDescent="0.2">
      <c r="A118" s="948" t="s">
        <v>410</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407</v>
      </c>
      <c r="AB118" s="929"/>
      <c r="AC118" s="929"/>
      <c r="AD118" s="929"/>
      <c r="AE118" s="930"/>
      <c r="AF118" s="928" t="s">
        <v>408</v>
      </c>
      <c r="AG118" s="929"/>
      <c r="AH118" s="929"/>
      <c r="AI118" s="929"/>
      <c r="AJ118" s="930"/>
      <c r="AK118" s="928" t="s">
        <v>294</v>
      </c>
      <c r="AL118" s="929"/>
      <c r="AM118" s="929"/>
      <c r="AN118" s="929"/>
      <c r="AO118" s="930"/>
      <c r="AP118" s="1006" t="s">
        <v>409</v>
      </c>
      <c r="AQ118" s="1007"/>
      <c r="AR118" s="1007"/>
      <c r="AS118" s="1007"/>
      <c r="AT118" s="1008"/>
      <c r="AU118" s="944"/>
      <c r="AV118" s="945"/>
      <c r="AW118" s="945"/>
      <c r="AX118" s="945"/>
      <c r="AY118" s="945"/>
      <c r="AZ118" s="1009" t="s">
        <v>437</v>
      </c>
      <c r="BA118" s="1001"/>
      <c r="BB118" s="1001"/>
      <c r="BC118" s="1001"/>
      <c r="BD118" s="1001"/>
      <c r="BE118" s="1001"/>
      <c r="BF118" s="1001"/>
      <c r="BG118" s="1001"/>
      <c r="BH118" s="1001"/>
      <c r="BI118" s="1001"/>
      <c r="BJ118" s="1001"/>
      <c r="BK118" s="1001"/>
      <c r="BL118" s="1001"/>
      <c r="BM118" s="1001"/>
      <c r="BN118" s="1001"/>
      <c r="BO118" s="1001"/>
      <c r="BP118" s="1002"/>
      <c r="BQ118" s="1035" t="s">
        <v>122</v>
      </c>
      <c r="BR118" s="1036"/>
      <c r="BS118" s="1036"/>
      <c r="BT118" s="1036"/>
      <c r="BU118" s="1036"/>
      <c r="BV118" s="1036" t="s">
        <v>122</v>
      </c>
      <c r="BW118" s="1036"/>
      <c r="BX118" s="1036"/>
      <c r="BY118" s="1036"/>
      <c r="BZ118" s="1036"/>
      <c r="CA118" s="1036" t="s">
        <v>122</v>
      </c>
      <c r="CB118" s="1036"/>
      <c r="CC118" s="1036"/>
      <c r="CD118" s="1036"/>
      <c r="CE118" s="1036"/>
      <c r="CF118" s="956" t="s">
        <v>122</v>
      </c>
      <c r="CG118" s="957"/>
      <c r="CH118" s="957"/>
      <c r="CI118" s="957"/>
      <c r="CJ118" s="957"/>
      <c r="CK118" s="984"/>
      <c r="CL118" s="985"/>
      <c r="CM118" s="958" t="s">
        <v>438</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122</v>
      </c>
      <c r="DH118" s="995"/>
      <c r="DI118" s="995"/>
      <c r="DJ118" s="995"/>
      <c r="DK118" s="996"/>
      <c r="DL118" s="997" t="s">
        <v>122</v>
      </c>
      <c r="DM118" s="995"/>
      <c r="DN118" s="995"/>
      <c r="DO118" s="995"/>
      <c r="DP118" s="996"/>
      <c r="DQ118" s="997" t="s">
        <v>122</v>
      </c>
      <c r="DR118" s="995"/>
      <c r="DS118" s="995"/>
      <c r="DT118" s="995"/>
      <c r="DU118" s="996"/>
      <c r="DV118" s="998" t="s">
        <v>122</v>
      </c>
      <c r="DW118" s="999"/>
      <c r="DX118" s="999"/>
      <c r="DY118" s="999"/>
      <c r="DZ118" s="1000"/>
    </row>
    <row r="119" spans="1:130" s="212" customFormat="1" ht="26.25" customHeight="1" x14ac:dyDescent="0.2">
      <c r="A119" s="1092" t="s">
        <v>413</v>
      </c>
      <c r="B119" s="983"/>
      <c r="C119" s="965" t="s">
        <v>414</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122</v>
      </c>
      <c r="AB119" s="936"/>
      <c r="AC119" s="936"/>
      <c r="AD119" s="936"/>
      <c r="AE119" s="937"/>
      <c r="AF119" s="938" t="s">
        <v>122</v>
      </c>
      <c r="AG119" s="936"/>
      <c r="AH119" s="936"/>
      <c r="AI119" s="936"/>
      <c r="AJ119" s="937"/>
      <c r="AK119" s="938" t="s">
        <v>122</v>
      </c>
      <c r="AL119" s="936"/>
      <c r="AM119" s="936"/>
      <c r="AN119" s="936"/>
      <c r="AO119" s="937"/>
      <c r="AP119" s="939" t="s">
        <v>122</v>
      </c>
      <c r="AQ119" s="940"/>
      <c r="AR119" s="940"/>
      <c r="AS119" s="940"/>
      <c r="AT119" s="941"/>
      <c r="AU119" s="946"/>
      <c r="AV119" s="947"/>
      <c r="AW119" s="947"/>
      <c r="AX119" s="947"/>
      <c r="AY119" s="947"/>
      <c r="AZ119" s="235" t="s">
        <v>177</v>
      </c>
      <c r="BA119" s="235"/>
      <c r="BB119" s="235"/>
      <c r="BC119" s="235"/>
      <c r="BD119" s="235"/>
      <c r="BE119" s="235"/>
      <c r="BF119" s="235"/>
      <c r="BG119" s="235"/>
      <c r="BH119" s="235"/>
      <c r="BI119" s="235"/>
      <c r="BJ119" s="235"/>
      <c r="BK119" s="235"/>
      <c r="BL119" s="235"/>
      <c r="BM119" s="235"/>
      <c r="BN119" s="235"/>
      <c r="BO119" s="1013" t="s">
        <v>439</v>
      </c>
      <c r="BP119" s="1041"/>
      <c r="BQ119" s="1035">
        <v>5857577</v>
      </c>
      <c r="BR119" s="1036"/>
      <c r="BS119" s="1036"/>
      <c r="BT119" s="1036"/>
      <c r="BU119" s="1036"/>
      <c r="BV119" s="1036">
        <v>5482629</v>
      </c>
      <c r="BW119" s="1036"/>
      <c r="BX119" s="1036"/>
      <c r="BY119" s="1036"/>
      <c r="BZ119" s="1036"/>
      <c r="CA119" s="1036">
        <v>5125830</v>
      </c>
      <c r="CB119" s="1036"/>
      <c r="CC119" s="1036"/>
      <c r="CD119" s="1036"/>
      <c r="CE119" s="1036"/>
      <c r="CF119" s="1037"/>
      <c r="CG119" s="1038"/>
      <c r="CH119" s="1038"/>
      <c r="CI119" s="1038"/>
      <c r="CJ119" s="1039"/>
      <c r="CK119" s="986"/>
      <c r="CL119" s="987"/>
      <c r="CM119" s="1009" t="s">
        <v>440</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t="s">
        <v>122</v>
      </c>
      <c r="DH119" s="1022"/>
      <c r="DI119" s="1022"/>
      <c r="DJ119" s="1022"/>
      <c r="DK119" s="1023"/>
      <c r="DL119" s="1021" t="s">
        <v>122</v>
      </c>
      <c r="DM119" s="1022"/>
      <c r="DN119" s="1022"/>
      <c r="DO119" s="1022"/>
      <c r="DP119" s="1023"/>
      <c r="DQ119" s="1021" t="s">
        <v>122</v>
      </c>
      <c r="DR119" s="1022"/>
      <c r="DS119" s="1022"/>
      <c r="DT119" s="1022"/>
      <c r="DU119" s="1023"/>
      <c r="DV119" s="1024" t="s">
        <v>122</v>
      </c>
      <c r="DW119" s="1025"/>
      <c r="DX119" s="1025"/>
      <c r="DY119" s="1025"/>
      <c r="DZ119" s="1026"/>
    </row>
    <row r="120" spans="1:130" s="212" customFormat="1" ht="26.25" customHeight="1" x14ac:dyDescent="0.2">
      <c r="A120" s="1093"/>
      <c r="B120" s="985"/>
      <c r="C120" s="958" t="s">
        <v>417</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122</v>
      </c>
      <c r="AB120" s="995"/>
      <c r="AC120" s="995"/>
      <c r="AD120" s="995"/>
      <c r="AE120" s="996"/>
      <c r="AF120" s="997" t="s">
        <v>122</v>
      </c>
      <c r="AG120" s="995"/>
      <c r="AH120" s="995"/>
      <c r="AI120" s="995"/>
      <c r="AJ120" s="996"/>
      <c r="AK120" s="997" t="s">
        <v>122</v>
      </c>
      <c r="AL120" s="995"/>
      <c r="AM120" s="995"/>
      <c r="AN120" s="995"/>
      <c r="AO120" s="996"/>
      <c r="AP120" s="998" t="s">
        <v>122</v>
      </c>
      <c r="AQ120" s="999"/>
      <c r="AR120" s="999"/>
      <c r="AS120" s="999"/>
      <c r="AT120" s="1000"/>
      <c r="AU120" s="1027" t="s">
        <v>441</v>
      </c>
      <c r="AV120" s="1028"/>
      <c r="AW120" s="1028"/>
      <c r="AX120" s="1028"/>
      <c r="AY120" s="1029"/>
      <c r="AZ120" s="965" t="s">
        <v>442</v>
      </c>
      <c r="BA120" s="933"/>
      <c r="BB120" s="933"/>
      <c r="BC120" s="933"/>
      <c r="BD120" s="933"/>
      <c r="BE120" s="933"/>
      <c r="BF120" s="933"/>
      <c r="BG120" s="933"/>
      <c r="BH120" s="933"/>
      <c r="BI120" s="933"/>
      <c r="BJ120" s="933"/>
      <c r="BK120" s="933"/>
      <c r="BL120" s="933"/>
      <c r="BM120" s="933"/>
      <c r="BN120" s="933"/>
      <c r="BO120" s="933"/>
      <c r="BP120" s="934"/>
      <c r="BQ120" s="966">
        <v>2773041</v>
      </c>
      <c r="BR120" s="967"/>
      <c r="BS120" s="967"/>
      <c r="BT120" s="967"/>
      <c r="BU120" s="967"/>
      <c r="BV120" s="967">
        <v>2940603</v>
      </c>
      <c r="BW120" s="967"/>
      <c r="BX120" s="967"/>
      <c r="BY120" s="967"/>
      <c r="BZ120" s="967"/>
      <c r="CA120" s="967">
        <v>2712174</v>
      </c>
      <c r="CB120" s="967"/>
      <c r="CC120" s="967"/>
      <c r="CD120" s="967"/>
      <c r="CE120" s="967"/>
      <c r="CF120" s="980">
        <v>85</v>
      </c>
      <c r="CG120" s="981"/>
      <c r="CH120" s="981"/>
      <c r="CI120" s="981"/>
      <c r="CJ120" s="981"/>
      <c r="CK120" s="1042" t="s">
        <v>443</v>
      </c>
      <c r="CL120" s="1043"/>
      <c r="CM120" s="1043"/>
      <c r="CN120" s="1043"/>
      <c r="CO120" s="1044"/>
      <c r="CP120" s="1050" t="s">
        <v>392</v>
      </c>
      <c r="CQ120" s="1051"/>
      <c r="CR120" s="1051"/>
      <c r="CS120" s="1051"/>
      <c r="CT120" s="1051"/>
      <c r="CU120" s="1051"/>
      <c r="CV120" s="1051"/>
      <c r="CW120" s="1051"/>
      <c r="CX120" s="1051"/>
      <c r="CY120" s="1051"/>
      <c r="CZ120" s="1051"/>
      <c r="DA120" s="1051"/>
      <c r="DB120" s="1051"/>
      <c r="DC120" s="1051"/>
      <c r="DD120" s="1051"/>
      <c r="DE120" s="1051"/>
      <c r="DF120" s="1052"/>
      <c r="DG120" s="966" t="s">
        <v>122</v>
      </c>
      <c r="DH120" s="967"/>
      <c r="DI120" s="967"/>
      <c r="DJ120" s="967"/>
      <c r="DK120" s="967"/>
      <c r="DL120" s="967" t="s">
        <v>122</v>
      </c>
      <c r="DM120" s="967"/>
      <c r="DN120" s="967"/>
      <c r="DO120" s="967"/>
      <c r="DP120" s="967"/>
      <c r="DQ120" s="967">
        <v>596592</v>
      </c>
      <c r="DR120" s="967"/>
      <c r="DS120" s="967"/>
      <c r="DT120" s="967"/>
      <c r="DU120" s="967"/>
      <c r="DV120" s="968">
        <v>18.7</v>
      </c>
      <c r="DW120" s="968"/>
      <c r="DX120" s="968"/>
      <c r="DY120" s="968"/>
      <c r="DZ120" s="969"/>
    </row>
    <row r="121" spans="1:130" s="212" customFormat="1" ht="26.25" customHeight="1" x14ac:dyDescent="0.2">
      <c r="A121" s="1093"/>
      <c r="B121" s="985"/>
      <c r="C121" s="1010" t="s">
        <v>444</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122</v>
      </c>
      <c r="AB121" s="995"/>
      <c r="AC121" s="995"/>
      <c r="AD121" s="995"/>
      <c r="AE121" s="996"/>
      <c r="AF121" s="997" t="s">
        <v>122</v>
      </c>
      <c r="AG121" s="995"/>
      <c r="AH121" s="995"/>
      <c r="AI121" s="995"/>
      <c r="AJ121" s="996"/>
      <c r="AK121" s="997" t="s">
        <v>122</v>
      </c>
      <c r="AL121" s="995"/>
      <c r="AM121" s="995"/>
      <c r="AN121" s="995"/>
      <c r="AO121" s="996"/>
      <c r="AP121" s="998" t="s">
        <v>122</v>
      </c>
      <c r="AQ121" s="999"/>
      <c r="AR121" s="999"/>
      <c r="AS121" s="999"/>
      <c r="AT121" s="1000"/>
      <c r="AU121" s="1030"/>
      <c r="AV121" s="1031"/>
      <c r="AW121" s="1031"/>
      <c r="AX121" s="1031"/>
      <c r="AY121" s="1032"/>
      <c r="AZ121" s="958" t="s">
        <v>445</v>
      </c>
      <c r="BA121" s="959"/>
      <c r="BB121" s="959"/>
      <c r="BC121" s="959"/>
      <c r="BD121" s="959"/>
      <c r="BE121" s="959"/>
      <c r="BF121" s="959"/>
      <c r="BG121" s="959"/>
      <c r="BH121" s="959"/>
      <c r="BI121" s="959"/>
      <c r="BJ121" s="959"/>
      <c r="BK121" s="959"/>
      <c r="BL121" s="959"/>
      <c r="BM121" s="959"/>
      <c r="BN121" s="959"/>
      <c r="BO121" s="959"/>
      <c r="BP121" s="960"/>
      <c r="BQ121" s="961" t="s">
        <v>122</v>
      </c>
      <c r="BR121" s="962"/>
      <c r="BS121" s="962"/>
      <c r="BT121" s="962"/>
      <c r="BU121" s="962"/>
      <c r="BV121" s="962" t="s">
        <v>122</v>
      </c>
      <c r="BW121" s="962"/>
      <c r="BX121" s="962"/>
      <c r="BY121" s="962"/>
      <c r="BZ121" s="962"/>
      <c r="CA121" s="962" t="s">
        <v>122</v>
      </c>
      <c r="CB121" s="962"/>
      <c r="CC121" s="962"/>
      <c r="CD121" s="962"/>
      <c r="CE121" s="962"/>
      <c r="CF121" s="956" t="s">
        <v>122</v>
      </c>
      <c r="CG121" s="957"/>
      <c r="CH121" s="957"/>
      <c r="CI121" s="957"/>
      <c r="CJ121" s="957"/>
      <c r="CK121" s="1045"/>
      <c r="CL121" s="1046"/>
      <c r="CM121" s="1046"/>
      <c r="CN121" s="1046"/>
      <c r="CO121" s="1047"/>
      <c r="CP121" s="1055" t="s">
        <v>390</v>
      </c>
      <c r="CQ121" s="1056"/>
      <c r="CR121" s="1056"/>
      <c r="CS121" s="1056"/>
      <c r="CT121" s="1056"/>
      <c r="CU121" s="1056"/>
      <c r="CV121" s="1056"/>
      <c r="CW121" s="1056"/>
      <c r="CX121" s="1056"/>
      <c r="CY121" s="1056"/>
      <c r="CZ121" s="1056"/>
      <c r="DA121" s="1056"/>
      <c r="DB121" s="1056"/>
      <c r="DC121" s="1056"/>
      <c r="DD121" s="1056"/>
      <c r="DE121" s="1056"/>
      <c r="DF121" s="1057"/>
      <c r="DG121" s="961">
        <v>151082</v>
      </c>
      <c r="DH121" s="962"/>
      <c r="DI121" s="962"/>
      <c r="DJ121" s="962"/>
      <c r="DK121" s="962"/>
      <c r="DL121" s="962">
        <v>136503</v>
      </c>
      <c r="DM121" s="962"/>
      <c r="DN121" s="962"/>
      <c r="DO121" s="962"/>
      <c r="DP121" s="962"/>
      <c r="DQ121" s="962">
        <v>113473</v>
      </c>
      <c r="DR121" s="962"/>
      <c r="DS121" s="962"/>
      <c r="DT121" s="962"/>
      <c r="DU121" s="962"/>
      <c r="DV121" s="963">
        <v>3.6</v>
      </c>
      <c r="DW121" s="963"/>
      <c r="DX121" s="963"/>
      <c r="DY121" s="963"/>
      <c r="DZ121" s="964"/>
    </row>
    <row r="122" spans="1:130" s="212" customFormat="1" ht="26.25" customHeight="1" x14ac:dyDescent="0.2">
      <c r="A122" s="1093"/>
      <c r="B122" s="985"/>
      <c r="C122" s="958" t="s">
        <v>427</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122</v>
      </c>
      <c r="AB122" s="995"/>
      <c r="AC122" s="995"/>
      <c r="AD122" s="995"/>
      <c r="AE122" s="996"/>
      <c r="AF122" s="997" t="s">
        <v>122</v>
      </c>
      <c r="AG122" s="995"/>
      <c r="AH122" s="995"/>
      <c r="AI122" s="995"/>
      <c r="AJ122" s="996"/>
      <c r="AK122" s="997" t="s">
        <v>122</v>
      </c>
      <c r="AL122" s="995"/>
      <c r="AM122" s="995"/>
      <c r="AN122" s="995"/>
      <c r="AO122" s="996"/>
      <c r="AP122" s="998" t="s">
        <v>122</v>
      </c>
      <c r="AQ122" s="999"/>
      <c r="AR122" s="999"/>
      <c r="AS122" s="999"/>
      <c r="AT122" s="1000"/>
      <c r="AU122" s="1030"/>
      <c r="AV122" s="1031"/>
      <c r="AW122" s="1031"/>
      <c r="AX122" s="1031"/>
      <c r="AY122" s="1032"/>
      <c r="AZ122" s="1009" t="s">
        <v>446</v>
      </c>
      <c r="BA122" s="1001"/>
      <c r="BB122" s="1001"/>
      <c r="BC122" s="1001"/>
      <c r="BD122" s="1001"/>
      <c r="BE122" s="1001"/>
      <c r="BF122" s="1001"/>
      <c r="BG122" s="1001"/>
      <c r="BH122" s="1001"/>
      <c r="BI122" s="1001"/>
      <c r="BJ122" s="1001"/>
      <c r="BK122" s="1001"/>
      <c r="BL122" s="1001"/>
      <c r="BM122" s="1001"/>
      <c r="BN122" s="1001"/>
      <c r="BO122" s="1001"/>
      <c r="BP122" s="1002"/>
      <c r="BQ122" s="1035">
        <v>3941843</v>
      </c>
      <c r="BR122" s="1036"/>
      <c r="BS122" s="1036"/>
      <c r="BT122" s="1036"/>
      <c r="BU122" s="1036"/>
      <c r="BV122" s="1036">
        <v>3762052</v>
      </c>
      <c r="BW122" s="1036"/>
      <c r="BX122" s="1036"/>
      <c r="BY122" s="1036"/>
      <c r="BZ122" s="1036"/>
      <c r="CA122" s="1036">
        <v>3535245</v>
      </c>
      <c r="CB122" s="1036"/>
      <c r="CC122" s="1036"/>
      <c r="CD122" s="1036"/>
      <c r="CE122" s="1036"/>
      <c r="CF122" s="1053">
        <v>110.8</v>
      </c>
      <c r="CG122" s="1054"/>
      <c r="CH122" s="1054"/>
      <c r="CI122" s="1054"/>
      <c r="CJ122" s="1054"/>
      <c r="CK122" s="1045"/>
      <c r="CL122" s="1046"/>
      <c r="CM122" s="1046"/>
      <c r="CN122" s="1046"/>
      <c r="CO122" s="1047"/>
      <c r="CP122" s="1055" t="s">
        <v>389</v>
      </c>
      <c r="CQ122" s="1056"/>
      <c r="CR122" s="1056"/>
      <c r="CS122" s="1056"/>
      <c r="CT122" s="1056"/>
      <c r="CU122" s="1056"/>
      <c r="CV122" s="1056"/>
      <c r="CW122" s="1056"/>
      <c r="CX122" s="1056"/>
      <c r="CY122" s="1056"/>
      <c r="CZ122" s="1056"/>
      <c r="DA122" s="1056"/>
      <c r="DB122" s="1056"/>
      <c r="DC122" s="1056"/>
      <c r="DD122" s="1056"/>
      <c r="DE122" s="1056"/>
      <c r="DF122" s="1057"/>
      <c r="DG122" s="961" t="s">
        <v>122</v>
      </c>
      <c r="DH122" s="962"/>
      <c r="DI122" s="962"/>
      <c r="DJ122" s="962"/>
      <c r="DK122" s="962"/>
      <c r="DL122" s="962" t="s">
        <v>122</v>
      </c>
      <c r="DM122" s="962"/>
      <c r="DN122" s="962"/>
      <c r="DO122" s="962"/>
      <c r="DP122" s="962"/>
      <c r="DQ122" s="962" t="s">
        <v>122</v>
      </c>
      <c r="DR122" s="962"/>
      <c r="DS122" s="962"/>
      <c r="DT122" s="962"/>
      <c r="DU122" s="962"/>
      <c r="DV122" s="963" t="s">
        <v>122</v>
      </c>
      <c r="DW122" s="963"/>
      <c r="DX122" s="963"/>
      <c r="DY122" s="963"/>
      <c r="DZ122" s="964"/>
    </row>
    <row r="123" spans="1:130" s="212" customFormat="1" ht="26.25" customHeight="1" x14ac:dyDescent="0.2">
      <c r="A123" s="1093"/>
      <c r="B123" s="985"/>
      <c r="C123" s="958" t="s">
        <v>433</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122</v>
      </c>
      <c r="AB123" s="995"/>
      <c r="AC123" s="995"/>
      <c r="AD123" s="995"/>
      <c r="AE123" s="996"/>
      <c r="AF123" s="997" t="s">
        <v>122</v>
      </c>
      <c r="AG123" s="995"/>
      <c r="AH123" s="995"/>
      <c r="AI123" s="995"/>
      <c r="AJ123" s="996"/>
      <c r="AK123" s="997" t="s">
        <v>122</v>
      </c>
      <c r="AL123" s="995"/>
      <c r="AM123" s="995"/>
      <c r="AN123" s="995"/>
      <c r="AO123" s="996"/>
      <c r="AP123" s="998" t="s">
        <v>122</v>
      </c>
      <c r="AQ123" s="999"/>
      <c r="AR123" s="999"/>
      <c r="AS123" s="999"/>
      <c r="AT123" s="1000"/>
      <c r="AU123" s="1033"/>
      <c r="AV123" s="1034"/>
      <c r="AW123" s="1034"/>
      <c r="AX123" s="1034"/>
      <c r="AY123" s="1034"/>
      <c r="AZ123" s="235" t="s">
        <v>177</v>
      </c>
      <c r="BA123" s="235"/>
      <c r="BB123" s="235"/>
      <c r="BC123" s="235"/>
      <c r="BD123" s="235"/>
      <c r="BE123" s="235"/>
      <c r="BF123" s="235"/>
      <c r="BG123" s="235"/>
      <c r="BH123" s="235"/>
      <c r="BI123" s="235"/>
      <c r="BJ123" s="235"/>
      <c r="BK123" s="235"/>
      <c r="BL123" s="235"/>
      <c r="BM123" s="235"/>
      <c r="BN123" s="235"/>
      <c r="BO123" s="1013" t="s">
        <v>447</v>
      </c>
      <c r="BP123" s="1041"/>
      <c r="BQ123" s="1099">
        <v>6714884</v>
      </c>
      <c r="BR123" s="1100"/>
      <c r="BS123" s="1100"/>
      <c r="BT123" s="1100"/>
      <c r="BU123" s="1100"/>
      <c r="BV123" s="1100">
        <v>6702655</v>
      </c>
      <c r="BW123" s="1100"/>
      <c r="BX123" s="1100"/>
      <c r="BY123" s="1100"/>
      <c r="BZ123" s="1100"/>
      <c r="CA123" s="1100">
        <v>6247419</v>
      </c>
      <c r="CB123" s="1100"/>
      <c r="CC123" s="1100"/>
      <c r="CD123" s="1100"/>
      <c r="CE123" s="1100"/>
      <c r="CF123" s="1037"/>
      <c r="CG123" s="1038"/>
      <c r="CH123" s="1038"/>
      <c r="CI123" s="1038"/>
      <c r="CJ123" s="1039"/>
      <c r="CK123" s="1045"/>
      <c r="CL123" s="1046"/>
      <c r="CM123" s="1046"/>
      <c r="CN123" s="1046"/>
      <c r="CO123" s="1047"/>
      <c r="CP123" s="1055" t="s">
        <v>388</v>
      </c>
      <c r="CQ123" s="1056"/>
      <c r="CR123" s="1056"/>
      <c r="CS123" s="1056"/>
      <c r="CT123" s="1056"/>
      <c r="CU123" s="1056"/>
      <c r="CV123" s="1056"/>
      <c r="CW123" s="1056"/>
      <c r="CX123" s="1056"/>
      <c r="CY123" s="1056"/>
      <c r="CZ123" s="1056"/>
      <c r="DA123" s="1056"/>
      <c r="DB123" s="1056"/>
      <c r="DC123" s="1056"/>
      <c r="DD123" s="1056"/>
      <c r="DE123" s="1056"/>
      <c r="DF123" s="1057"/>
      <c r="DG123" s="994" t="s">
        <v>122</v>
      </c>
      <c r="DH123" s="995"/>
      <c r="DI123" s="995"/>
      <c r="DJ123" s="995"/>
      <c r="DK123" s="996"/>
      <c r="DL123" s="997" t="s">
        <v>122</v>
      </c>
      <c r="DM123" s="995"/>
      <c r="DN123" s="995"/>
      <c r="DO123" s="995"/>
      <c r="DP123" s="996"/>
      <c r="DQ123" s="997" t="s">
        <v>122</v>
      </c>
      <c r="DR123" s="995"/>
      <c r="DS123" s="995"/>
      <c r="DT123" s="995"/>
      <c r="DU123" s="996"/>
      <c r="DV123" s="998" t="s">
        <v>122</v>
      </c>
      <c r="DW123" s="999"/>
      <c r="DX123" s="999"/>
      <c r="DY123" s="999"/>
      <c r="DZ123" s="1000"/>
    </row>
    <row r="124" spans="1:130" s="212" customFormat="1" ht="26.25" customHeight="1" thickBot="1" x14ac:dyDescent="0.25">
      <c r="A124" s="1093"/>
      <c r="B124" s="985"/>
      <c r="C124" s="958" t="s">
        <v>436</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122</v>
      </c>
      <c r="AB124" s="995"/>
      <c r="AC124" s="995"/>
      <c r="AD124" s="995"/>
      <c r="AE124" s="996"/>
      <c r="AF124" s="997" t="s">
        <v>122</v>
      </c>
      <c r="AG124" s="995"/>
      <c r="AH124" s="995"/>
      <c r="AI124" s="995"/>
      <c r="AJ124" s="996"/>
      <c r="AK124" s="997" t="s">
        <v>122</v>
      </c>
      <c r="AL124" s="995"/>
      <c r="AM124" s="995"/>
      <c r="AN124" s="995"/>
      <c r="AO124" s="996"/>
      <c r="AP124" s="998" t="s">
        <v>122</v>
      </c>
      <c r="AQ124" s="999"/>
      <c r="AR124" s="999"/>
      <c r="AS124" s="999"/>
      <c r="AT124" s="1000"/>
      <c r="AU124" s="1095" t="s">
        <v>448</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t="s">
        <v>122</v>
      </c>
      <c r="BR124" s="1063"/>
      <c r="BS124" s="1063"/>
      <c r="BT124" s="1063"/>
      <c r="BU124" s="1063"/>
      <c r="BV124" s="1063" t="s">
        <v>122</v>
      </c>
      <c r="BW124" s="1063"/>
      <c r="BX124" s="1063"/>
      <c r="BY124" s="1063"/>
      <c r="BZ124" s="1063"/>
      <c r="CA124" s="1063" t="s">
        <v>122</v>
      </c>
      <c r="CB124" s="1063"/>
      <c r="CC124" s="1063"/>
      <c r="CD124" s="1063"/>
      <c r="CE124" s="1063"/>
      <c r="CF124" s="1064"/>
      <c r="CG124" s="1065"/>
      <c r="CH124" s="1065"/>
      <c r="CI124" s="1065"/>
      <c r="CJ124" s="1066"/>
      <c r="CK124" s="1048"/>
      <c r="CL124" s="1048"/>
      <c r="CM124" s="1048"/>
      <c r="CN124" s="1048"/>
      <c r="CO124" s="1049"/>
      <c r="CP124" s="1055" t="s">
        <v>449</v>
      </c>
      <c r="CQ124" s="1056"/>
      <c r="CR124" s="1056"/>
      <c r="CS124" s="1056"/>
      <c r="CT124" s="1056"/>
      <c r="CU124" s="1056"/>
      <c r="CV124" s="1056"/>
      <c r="CW124" s="1056"/>
      <c r="CX124" s="1056"/>
      <c r="CY124" s="1056"/>
      <c r="CZ124" s="1056"/>
      <c r="DA124" s="1056"/>
      <c r="DB124" s="1056"/>
      <c r="DC124" s="1056"/>
      <c r="DD124" s="1056"/>
      <c r="DE124" s="1056"/>
      <c r="DF124" s="1057"/>
      <c r="DG124" s="1040">
        <v>533467</v>
      </c>
      <c r="DH124" s="1022"/>
      <c r="DI124" s="1022"/>
      <c r="DJ124" s="1022"/>
      <c r="DK124" s="1023"/>
      <c r="DL124" s="1021">
        <v>557805</v>
      </c>
      <c r="DM124" s="1022"/>
      <c r="DN124" s="1022"/>
      <c r="DO124" s="1022"/>
      <c r="DP124" s="1023"/>
      <c r="DQ124" s="1021" t="s">
        <v>122</v>
      </c>
      <c r="DR124" s="1022"/>
      <c r="DS124" s="1022"/>
      <c r="DT124" s="1022"/>
      <c r="DU124" s="1023"/>
      <c r="DV124" s="1024" t="s">
        <v>122</v>
      </c>
      <c r="DW124" s="1025"/>
      <c r="DX124" s="1025"/>
      <c r="DY124" s="1025"/>
      <c r="DZ124" s="1026"/>
    </row>
    <row r="125" spans="1:130" s="212" customFormat="1" ht="26.25" customHeight="1" x14ac:dyDescent="0.2">
      <c r="A125" s="1093"/>
      <c r="B125" s="985"/>
      <c r="C125" s="958" t="s">
        <v>438</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122</v>
      </c>
      <c r="AB125" s="995"/>
      <c r="AC125" s="995"/>
      <c r="AD125" s="995"/>
      <c r="AE125" s="996"/>
      <c r="AF125" s="997" t="s">
        <v>122</v>
      </c>
      <c r="AG125" s="995"/>
      <c r="AH125" s="995"/>
      <c r="AI125" s="995"/>
      <c r="AJ125" s="996"/>
      <c r="AK125" s="997" t="s">
        <v>122</v>
      </c>
      <c r="AL125" s="995"/>
      <c r="AM125" s="995"/>
      <c r="AN125" s="995"/>
      <c r="AO125" s="996"/>
      <c r="AP125" s="998" t="s">
        <v>122</v>
      </c>
      <c r="AQ125" s="999"/>
      <c r="AR125" s="999"/>
      <c r="AS125" s="999"/>
      <c r="AT125" s="1000"/>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58" t="s">
        <v>450</v>
      </c>
      <c r="CL125" s="1043"/>
      <c r="CM125" s="1043"/>
      <c r="CN125" s="1043"/>
      <c r="CO125" s="1044"/>
      <c r="CP125" s="965" t="s">
        <v>451</v>
      </c>
      <c r="CQ125" s="933"/>
      <c r="CR125" s="933"/>
      <c r="CS125" s="933"/>
      <c r="CT125" s="933"/>
      <c r="CU125" s="933"/>
      <c r="CV125" s="933"/>
      <c r="CW125" s="933"/>
      <c r="CX125" s="933"/>
      <c r="CY125" s="933"/>
      <c r="CZ125" s="933"/>
      <c r="DA125" s="933"/>
      <c r="DB125" s="933"/>
      <c r="DC125" s="933"/>
      <c r="DD125" s="933"/>
      <c r="DE125" s="933"/>
      <c r="DF125" s="934"/>
      <c r="DG125" s="966" t="s">
        <v>122</v>
      </c>
      <c r="DH125" s="967"/>
      <c r="DI125" s="967"/>
      <c r="DJ125" s="967"/>
      <c r="DK125" s="967"/>
      <c r="DL125" s="967" t="s">
        <v>122</v>
      </c>
      <c r="DM125" s="967"/>
      <c r="DN125" s="967"/>
      <c r="DO125" s="967"/>
      <c r="DP125" s="967"/>
      <c r="DQ125" s="967" t="s">
        <v>122</v>
      </c>
      <c r="DR125" s="967"/>
      <c r="DS125" s="967"/>
      <c r="DT125" s="967"/>
      <c r="DU125" s="967"/>
      <c r="DV125" s="968" t="s">
        <v>122</v>
      </c>
      <c r="DW125" s="968"/>
      <c r="DX125" s="968"/>
      <c r="DY125" s="968"/>
      <c r="DZ125" s="969"/>
    </row>
    <row r="126" spans="1:130" s="212" customFormat="1" ht="26.25" customHeight="1" thickBot="1" x14ac:dyDescent="0.25">
      <c r="A126" s="1093"/>
      <c r="B126" s="985"/>
      <c r="C126" s="958" t="s">
        <v>440</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t="s">
        <v>122</v>
      </c>
      <c r="AB126" s="995"/>
      <c r="AC126" s="995"/>
      <c r="AD126" s="995"/>
      <c r="AE126" s="996"/>
      <c r="AF126" s="997" t="s">
        <v>122</v>
      </c>
      <c r="AG126" s="995"/>
      <c r="AH126" s="995"/>
      <c r="AI126" s="995"/>
      <c r="AJ126" s="996"/>
      <c r="AK126" s="997" t="s">
        <v>122</v>
      </c>
      <c r="AL126" s="995"/>
      <c r="AM126" s="995"/>
      <c r="AN126" s="995"/>
      <c r="AO126" s="996"/>
      <c r="AP126" s="998" t="s">
        <v>122</v>
      </c>
      <c r="AQ126" s="999"/>
      <c r="AR126" s="999"/>
      <c r="AS126" s="999"/>
      <c r="AT126" s="1000"/>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59"/>
      <c r="CL126" s="1046"/>
      <c r="CM126" s="1046"/>
      <c r="CN126" s="1046"/>
      <c r="CO126" s="1047"/>
      <c r="CP126" s="958" t="s">
        <v>452</v>
      </c>
      <c r="CQ126" s="959"/>
      <c r="CR126" s="959"/>
      <c r="CS126" s="959"/>
      <c r="CT126" s="959"/>
      <c r="CU126" s="959"/>
      <c r="CV126" s="959"/>
      <c r="CW126" s="959"/>
      <c r="CX126" s="959"/>
      <c r="CY126" s="959"/>
      <c r="CZ126" s="959"/>
      <c r="DA126" s="959"/>
      <c r="DB126" s="959"/>
      <c r="DC126" s="959"/>
      <c r="DD126" s="959"/>
      <c r="DE126" s="959"/>
      <c r="DF126" s="960"/>
      <c r="DG126" s="961" t="s">
        <v>122</v>
      </c>
      <c r="DH126" s="962"/>
      <c r="DI126" s="962"/>
      <c r="DJ126" s="962"/>
      <c r="DK126" s="962"/>
      <c r="DL126" s="962" t="s">
        <v>122</v>
      </c>
      <c r="DM126" s="962"/>
      <c r="DN126" s="962"/>
      <c r="DO126" s="962"/>
      <c r="DP126" s="962"/>
      <c r="DQ126" s="962" t="s">
        <v>122</v>
      </c>
      <c r="DR126" s="962"/>
      <c r="DS126" s="962"/>
      <c r="DT126" s="962"/>
      <c r="DU126" s="962"/>
      <c r="DV126" s="963" t="s">
        <v>122</v>
      </c>
      <c r="DW126" s="963"/>
      <c r="DX126" s="963"/>
      <c r="DY126" s="963"/>
      <c r="DZ126" s="964"/>
    </row>
    <row r="127" spans="1:130" s="212" customFormat="1" ht="26.25" customHeight="1" x14ac:dyDescent="0.2">
      <c r="A127" s="1094"/>
      <c r="B127" s="987"/>
      <c r="C127" s="1009" t="s">
        <v>453</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t="s">
        <v>122</v>
      </c>
      <c r="AB127" s="995"/>
      <c r="AC127" s="995"/>
      <c r="AD127" s="995"/>
      <c r="AE127" s="996"/>
      <c r="AF127" s="997" t="s">
        <v>122</v>
      </c>
      <c r="AG127" s="995"/>
      <c r="AH127" s="995"/>
      <c r="AI127" s="995"/>
      <c r="AJ127" s="996"/>
      <c r="AK127" s="997" t="s">
        <v>122</v>
      </c>
      <c r="AL127" s="995"/>
      <c r="AM127" s="995"/>
      <c r="AN127" s="995"/>
      <c r="AO127" s="996"/>
      <c r="AP127" s="998" t="s">
        <v>122</v>
      </c>
      <c r="AQ127" s="999"/>
      <c r="AR127" s="999"/>
      <c r="AS127" s="999"/>
      <c r="AT127" s="1000"/>
      <c r="AU127" s="214"/>
      <c r="AV127" s="214"/>
      <c r="AW127" s="214"/>
      <c r="AX127" s="1067" t="s">
        <v>454</v>
      </c>
      <c r="AY127" s="1068"/>
      <c r="AZ127" s="1068"/>
      <c r="BA127" s="1068"/>
      <c r="BB127" s="1068"/>
      <c r="BC127" s="1068"/>
      <c r="BD127" s="1068"/>
      <c r="BE127" s="1069"/>
      <c r="BF127" s="1070" t="s">
        <v>455</v>
      </c>
      <c r="BG127" s="1068"/>
      <c r="BH127" s="1068"/>
      <c r="BI127" s="1068"/>
      <c r="BJ127" s="1068"/>
      <c r="BK127" s="1068"/>
      <c r="BL127" s="1069"/>
      <c r="BM127" s="1070" t="s">
        <v>456</v>
      </c>
      <c r="BN127" s="1068"/>
      <c r="BO127" s="1068"/>
      <c r="BP127" s="1068"/>
      <c r="BQ127" s="1068"/>
      <c r="BR127" s="1068"/>
      <c r="BS127" s="1069"/>
      <c r="BT127" s="1070" t="s">
        <v>457</v>
      </c>
      <c r="BU127" s="1068"/>
      <c r="BV127" s="1068"/>
      <c r="BW127" s="1068"/>
      <c r="BX127" s="1068"/>
      <c r="BY127" s="1068"/>
      <c r="BZ127" s="1091"/>
      <c r="CA127" s="214"/>
      <c r="CB127" s="214"/>
      <c r="CC127" s="214"/>
      <c r="CD127" s="237"/>
      <c r="CE127" s="237"/>
      <c r="CF127" s="237"/>
      <c r="CG127" s="214"/>
      <c r="CH127" s="214"/>
      <c r="CI127" s="214"/>
      <c r="CJ127" s="236"/>
      <c r="CK127" s="1059"/>
      <c r="CL127" s="1046"/>
      <c r="CM127" s="1046"/>
      <c r="CN127" s="1046"/>
      <c r="CO127" s="1047"/>
      <c r="CP127" s="958" t="s">
        <v>458</v>
      </c>
      <c r="CQ127" s="959"/>
      <c r="CR127" s="959"/>
      <c r="CS127" s="959"/>
      <c r="CT127" s="959"/>
      <c r="CU127" s="959"/>
      <c r="CV127" s="959"/>
      <c r="CW127" s="959"/>
      <c r="CX127" s="959"/>
      <c r="CY127" s="959"/>
      <c r="CZ127" s="959"/>
      <c r="DA127" s="959"/>
      <c r="DB127" s="959"/>
      <c r="DC127" s="959"/>
      <c r="DD127" s="959"/>
      <c r="DE127" s="959"/>
      <c r="DF127" s="960"/>
      <c r="DG127" s="961" t="s">
        <v>122</v>
      </c>
      <c r="DH127" s="962"/>
      <c r="DI127" s="962"/>
      <c r="DJ127" s="962"/>
      <c r="DK127" s="962"/>
      <c r="DL127" s="962" t="s">
        <v>122</v>
      </c>
      <c r="DM127" s="962"/>
      <c r="DN127" s="962"/>
      <c r="DO127" s="962"/>
      <c r="DP127" s="962"/>
      <c r="DQ127" s="962" t="s">
        <v>122</v>
      </c>
      <c r="DR127" s="962"/>
      <c r="DS127" s="962"/>
      <c r="DT127" s="962"/>
      <c r="DU127" s="962"/>
      <c r="DV127" s="963" t="s">
        <v>122</v>
      </c>
      <c r="DW127" s="963"/>
      <c r="DX127" s="963"/>
      <c r="DY127" s="963"/>
      <c r="DZ127" s="964"/>
    </row>
    <row r="128" spans="1:130" s="212" customFormat="1" ht="26.25" customHeight="1" thickBot="1" x14ac:dyDescent="0.25">
      <c r="A128" s="1077" t="s">
        <v>459</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460</v>
      </c>
      <c r="X128" s="1079"/>
      <c r="Y128" s="1079"/>
      <c r="Z128" s="1080"/>
      <c r="AA128" s="1081">
        <v>4814</v>
      </c>
      <c r="AB128" s="1082"/>
      <c r="AC128" s="1082"/>
      <c r="AD128" s="1082"/>
      <c r="AE128" s="1083"/>
      <c r="AF128" s="1084">
        <v>4814</v>
      </c>
      <c r="AG128" s="1082"/>
      <c r="AH128" s="1082"/>
      <c r="AI128" s="1082"/>
      <c r="AJ128" s="1083"/>
      <c r="AK128" s="1084">
        <v>4814</v>
      </c>
      <c r="AL128" s="1082"/>
      <c r="AM128" s="1082"/>
      <c r="AN128" s="1082"/>
      <c r="AO128" s="1083"/>
      <c r="AP128" s="1085"/>
      <c r="AQ128" s="1086"/>
      <c r="AR128" s="1086"/>
      <c r="AS128" s="1086"/>
      <c r="AT128" s="1087"/>
      <c r="AU128" s="214"/>
      <c r="AV128" s="214"/>
      <c r="AW128" s="214"/>
      <c r="AX128" s="932" t="s">
        <v>461</v>
      </c>
      <c r="AY128" s="933"/>
      <c r="AZ128" s="933"/>
      <c r="BA128" s="933"/>
      <c r="BB128" s="933"/>
      <c r="BC128" s="933"/>
      <c r="BD128" s="933"/>
      <c r="BE128" s="934"/>
      <c r="BF128" s="1088" t="s">
        <v>122</v>
      </c>
      <c r="BG128" s="1089"/>
      <c r="BH128" s="1089"/>
      <c r="BI128" s="1089"/>
      <c r="BJ128" s="1089"/>
      <c r="BK128" s="1089"/>
      <c r="BL128" s="1090"/>
      <c r="BM128" s="1088">
        <v>15</v>
      </c>
      <c r="BN128" s="1089"/>
      <c r="BO128" s="1089"/>
      <c r="BP128" s="1089"/>
      <c r="BQ128" s="1089"/>
      <c r="BR128" s="1089"/>
      <c r="BS128" s="1090"/>
      <c r="BT128" s="1088">
        <v>20</v>
      </c>
      <c r="BU128" s="1089"/>
      <c r="BV128" s="1089"/>
      <c r="BW128" s="1089"/>
      <c r="BX128" s="1089"/>
      <c r="BY128" s="1089"/>
      <c r="BZ128" s="1112"/>
      <c r="CA128" s="237"/>
      <c r="CB128" s="237"/>
      <c r="CC128" s="237"/>
      <c r="CD128" s="237"/>
      <c r="CE128" s="237"/>
      <c r="CF128" s="237"/>
      <c r="CG128" s="214"/>
      <c r="CH128" s="214"/>
      <c r="CI128" s="214"/>
      <c r="CJ128" s="236"/>
      <c r="CK128" s="1060"/>
      <c r="CL128" s="1061"/>
      <c r="CM128" s="1061"/>
      <c r="CN128" s="1061"/>
      <c r="CO128" s="1062"/>
      <c r="CP128" s="1071" t="s">
        <v>462</v>
      </c>
      <c r="CQ128" s="762"/>
      <c r="CR128" s="762"/>
      <c r="CS128" s="762"/>
      <c r="CT128" s="762"/>
      <c r="CU128" s="762"/>
      <c r="CV128" s="762"/>
      <c r="CW128" s="762"/>
      <c r="CX128" s="762"/>
      <c r="CY128" s="762"/>
      <c r="CZ128" s="762"/>
      <c r="DA128" s="762"/>
      <c r="DB128" s="762"/>
      <c r="DC128" s="762"/>
      <c r="DD128" s="762"/>
      <c r="DE128" s="762"/>
      <c r="DF128" s="1072"/>
      <c r="DG128" s="1073" t="s">
        <v>122</v>
      </c>
      <c r="DH128" s="1074"/>
      <c r="DI128" s="1074"/>
      <c r="DJ128" s="1074"/>
      <c r="DK128" s="1074"/>
      <c r="DL128" s="1074" t="s">
        <v>122</v>
      </c>
      <c r="DM128" s="1074"/>
      <c r="DN128" s="1074"/>
      <c r="DO128" s="1074"/>
      <c r="DP128" s="1074"/>
      <c r="DQ128" s="1074" t="s">
        <v>122</v>
      </c>
      <c r="DR128" s="1074"/>
      <c r="DS128" s="1074"/>
      <c r="DT128" s="1074"/>
      <c r="DU128" s="1074"/>
      <c r="DV128" s="1075" t="s">
        <v>122</v>
      </c>
      <c r="DW128" s="1075"/>
      <c r="DX128" s="1075"/>
      <c r="DY128" s="1075"/>
      <c r="DZ128" s="1076"/>
    </row>
    <row r="129" spans="1:131" s="212" customFormat="1" ht="26.25" customHeight="1" x14ac:dyDescent="0.2">
      <c r="A129" s="970" t="s">
        <v>102</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463</v>
      </c>
      <c r="X129" s="1107"/>
      <c r="Y129" s="1107"/>
      <c r="Z129" s="1108"/>
      <c r="AA129" s="994">
        <v>3499725</v>
      </c>
      <c r="AB129" s="995"/>
      <c r="AC129" s="995"/>
      <c r="AD129" s="995"/>
      <c r="AE129" s="996"/>
      <c r="AF129" s="997">
        <v>3513922</v>
      </c>
      <c r="AG129" s="995"/>
      <c r="AH129" s="995"/>
      <c r="AI129" s="995"/>
      <c r="AJ129" s="996"/>
      <c r="AK129" s="997">
        <v>3581615</v>
      </c>
      <c r="AL129" s="995"/>
      <c r="AM129" s="995"/>
      <c r="AN129" s="995"/>
      <c r="AO129" s="996"/>
      <c r="AP129" s="1109"/>
      <c r="AQ129" s="1110"/>
      <c r="AR129" s="1110"/>
      <c r="AS129" s="1110"/>
      <c r="AT129" s="1111"/>
      <c r="AU129" s="215"/>
      <c r="AV129" s="215"/>
      <c r="AW129" s="215"/>
      <c r="AX129" s="1101" t="s">
        <v>464</v>
      </c>
      <c r="AY129" s="959"/>
      <c r="AZ129" s="959"/>
      <c r="BA129" s="959"/>
      <c r="BB129" s="959"/>
      <c r="BC129" s="959"/>
      <c r="BD129" s="959"/>
      <c r="BE129" s="960"/>
      <c r="BF129" s="1102" t="s">
        <v>122</v>
      </c>
      <c r="BG129" s="1103"/>
      <c r="BH129" s="1103"/>
      <c r="BI129" s="1103"/>
      <c r="BJ129" s="1103"/>
      <c r="BK129" s="1103"/>
      <c r="BL129" s="1104"/>
      <c r="BM129" s="1102">
        <v>20</v>
      </c>
      <c r="BN129" s="1103"/>
      <c r="BO129" s="1103"/>
      <c r="BP129" s="1103"/>
      <c r="BQ129" s="1103"/>
      <c r="BR129" s="1103"/>
      <c r="BS129" s="1104"/>
      <c r="BT129" s="1102">
        <v>30</v>
      </c>
      <c r="BU129" s="1103"/>
      <c r="BV129" s="1103"/>
      <c r="BW129" s="1103"/>
      <c r="BX129" s="1103"/>
      <c r="BY129" s="1103"/>
      <c r="BZ129" s="1105"/>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70" t="s">
        <v>465</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466</v>
      </c>
      <c r="X130" s="1107"/>
      <c r="Y130" s="1107"/>
      <c r="Z130" s="1108"/>
      <c r="AA130" s="994">
        <v>413172</v>
      </c>
      <c r="AB130" s="995"/>
      <c r="AC130" s="995"/>
      <c r="AD130" s="995"/>
      <c r="AE130" s="996"/>
      <c r="AF130" s="997">
        <v>407793</v>
      </c>
      <c r="AG130" s="995"/>
      <c r="AH130" s="995"/>
      <c r="AI130" s="995"/>
      <c r="AJ130" s="996"/>
      <c r="AK130" s="997">
        <v>389727</v>
      </c>
      <c r="AL130" s="995"/>
      <c r="AM130" s="995"/>
      <c r="AN130" s="995"/>
      <c r="AO130" s="996"/>
      <c r="AP130" s="1109"/>
      <c r="AQ130" s="1110"/>
      <c r="AR130" s="1110"/>
      <c r="AS130" s="1110"/>
      <c r="AT130" s="1111"/>
      <c r="AU130" s="215"/>
      <c r="AV130" s="215"/>
      <c r="AW130" s="215"/>
      <c r="AX130" s="1101" t="s">
        <v>467</v>
      </c>
      <c r="AY130" s="959"/>
      <c r="AZ130" s="959"/>
      <c r="BA130" s="959"/>
      <c r="BB130" s="959"/>
      <c r="BC130" s="959"/>
      <c r="BD130" s="959"/>
      <c r="BE130" s="960"/>
      <c r="BF130" s="1137">
        <v>8.6999999999999993</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468</v>
      </c>
      <c r="X131" s="1144"/>
      <c r="Y131" s="1144"/>
      <c r="Z131" s="1145"/>
      <c r="AA131" s="1040">
        <v>3086553</v>
      </c>
      <c r="AB131" s="1022"/>
      <c r="AC131" s="1022"/>
      <c r="AD131" s="1022"/>
      <c r="AE131" s="1023"/>
      <c r="AF131" s="1021">
        <v>3106129</v>
      </c>
      <c r="AG131" s="1022"/>
      <c r="AH131" s="1022"/>
      <c r="AI131" s="1022"/>
      <c r="AJ131" s="1023"/>
      <c r="AK131" s="1021">
        <v>3191888</v>
      </c>
      <c r="AL131" s="1022"/>
      <c r="AM131" s="1022"/>
      <c r="AN131" s="1022"/>
      <c r="AO131" s="1023"/>
      <c r="AP131" s="1146"/>
      <c r="AQ131" s="1147"/>
      <c r="AR131" s="1147"/>
      <c r="AS131" s="1147"/>
      <c r="AT131" s="1148"/>
      <c r="AU131" s="215"/>
      <c r="AV131" s="215"/>
      <c r="AW131" s="215"/>
      <c r="AX131" s="1119" t="s">
        <v>469</v>
      </c>
      <c r="AY131" s="762"/>
      <c r="AZ131" s="762"/>
      <c r="BA131" s="762"/>
      <c r="BB131" s="762"/>
      <c r="BC131" s="762"/>
      <c r="BD131" s="762"/>
      <c r="BE131" s="1072"/>
      <c r="BF131" s="1120" t="s">
        <v>122</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26" t="s">
        <v>470</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471</v>
      </c>
      <c r="W132" s="1130"/>
      <c r="X132" s="1130"/>
      <c r="Y132" s="1130"/>
      <c r="Z132" s="1131"/>
      <c r="AA132" s="1132">
        <v>9.7308550999999994</v>
      </c>
      <c r="AB132" s="1133"/>
      <c r="AC132" s="1133"/>
      <c r="AD132" s="1133"/>
      <c r="AE132" s="1134"/>
      <c r="AF132" s="1135">
        <v>8.1843027119999991</v>
      </c>
      <c r="AG132" s="1133"/>
      <c r="AH132" s="1133"/>
      <c r="AI132" s="1133"/>
      <c r="AJ132" s="1134"/>
      <c r="AK132" s="1135">
        <v>8.3977883940000009</v>
      </c>
      <c r="AL132" s="1133"/>
      <c r="AM132" s="1133"/>
      <c r="AN132" s="1133"/>
      <c r="AO132" s="1134"/>
      <c r="AP132" s="1037"/>
      <c r="AQ132" s="1038"/>
      <c r="AR132" s="1038"/>
      <c r="AS132" s="1038"/>
      <c r="AT132" s="1136"/>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472</v>
      </c>
      <c r="W133" s="1113"/>
      <c r="X133" s="1113"/>
      <c r="Y133" s="1113"/>
      <c r="Z133" s="1114"/>
      <c r="AA133" s="1115">
        <v>8.6999999999999993</v>
      </c>
      <c r="AB133" s="1116"/>
      <c r="AC133" s="1116"/>
      <c r="AD133" s="1116"/>
      <c r="AE133" s="1117"/>
      <c r="AF133" s="1115">
        <v>8.6</v>
      </c>
      <c r="AG133" s="1116"/>
      <c r="AH133" s="1116"/>
      <c r="AI133" s="1116"/>
      <c r="AJ133" s="1117"/>
      <c r="AK133" s="1115">
        <v>8.6999999999999993</v>
      </c>
      <c r="AL133" s="1116"/>
      <c r="AM133" s="1116"/>
      <c r="AN133" s="1116"/>
      <c r="AO133" s="1117"/>
      <c r="AP133" s="1064"/>
      <c r="AQ133" s="1065"/>
      <c r="AR133" s="1065"/>
      <c r="AS133" s="1065"/>
      <c r="AT133" s="1118"/>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uxMvCbThgPbW5uD5lMvHK7orVp2/Q5fgx4i3IF95VTKvUU0Nmg1RkepeAMeB8gDU/sBr+qtcZbXbP/00UcUndw==" saltValue="mwXJ51s6EmYx9aYhtOJNT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473</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6773aDrDN+UoTGMY+mSEm1RKBgBBIlHih4WhtVyaDP+BvUVqJePysVt3dsHkFkqpZmRRDS+pdgcRAsPM6qtgWw==" saltValue="nqReisBvb8UUyvzmMRnz2w==" spinCount="100000" sheet="1" objects="1" scenarios="1"/>
  <dataConsolidate/>
  <phoneticPr fontId="2"/>
  <printOptions horizontalCentered="1" verticalCentered="1"/>
  <pageMargins left="0" right="0" top="0" bottom="0" header="0" footer="0"/>
  <pageSetup paperSize="9" scale="4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FOb1LugrlGdiio5xirsVI1zqYpz2GZreEkz5f9rhu4b8xW510eYVtc5kU8aQ7EZTlWPnB198cUyFJKD+QvIf4Q==" saltValue="8KDOQiezQ5N+c8PWeV9Fuw=="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474</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475</v>
      </c>
      <c r="AL6" s="248"/>
      <c r="AM6" s="248"/>
      <c r="AN6" s="248"/>
    </row>
    <row r="7" spans="1:46" ht="13.5" customHeight="1" x14ac:dyDescent="0.2">
      <c r="A7" s="247"/>
      <c r="AK7" s="250"/>
      <c r="AL7" s="251"/>
      <c r="AM7" s="251"/>
      <c r="AN7" s="252"/>
      <c r="AO7" s="1150" t="s">
        <v>476</v>
      </c>
      <c r="AP7" s="253"/>
      <c r="AQ7" s="254" t="s">
        <v>477</v>
      </c>
      <c r="AR7" s="255"/>
    </row>
    <row r="8" spans="1:46" ht="13" x14ac:dyDescent="0.2">
      <c r="A8" s="247"/>
      <c r="AK8" s="256"/>
      <c r="AL8" s="257"/>
      <c r="AM8" s="257"/>
      <c r="AN8" s="258"/>
      <c r="AO8" s="1151"/>
      <c r="AP8" s="259" t="s">
        <v>478</v>
      </c>
      <c r="AQ8" s="260" t="s">
        <v>479</v>
      </c>
      <c r="AR8" s="261" t="s">
        <v>480</v>
      </c>
    </row>
    <row r="9" spans="1:46" ht="13" x14ac:dyDescent="0.2">
      <c r="A9" s="247"/>
      <c r="AK9" s="1152" t="s">
        <v>481</v>
      </c>
      <c r="AL9" s="1153"/>
      <c r="AM9" s="1153"/>
      <c r="AN9" s="1154"/>
      <c r="AO9" s="262">
        <v>1272444</v>
      </c>
      <c r="AP9" s="262">
        <v>162946</v>
      </c>
      <c r="AQ9" s="263">
        <v>186275</v>
      </c>
      <c r="AR9" s="264">
        <v>-12.5</v>
      </c>
    </row>
    <row r="10" spans="1:46" ht="13.5" customHeight="1" x14ac:dyDescent="0.2">
      <c r="A10" s="247"/>
      <c r="AK10" s="1152" t="s">
        <v>482</v>
      </c>
      <c r="AL10" s="1153"/>
      <c r="AM10" s="1153"/>
      <c r="AN10" s="1154"/>
      <c r="AO10" s="265">
        <v>52184</v>
      </c>
      <c r="AP10" s="265">
        <v>6683</v>
      </c>
      <c r="AQ10" s="266">
        <v>28060</v>
      </c>
      <c r="AR10" s="267">
        <v>-76.2</v>
      </c>
    </row>
    <row r="11" spans="1:46" ht="13.5" customHeight="1" x14ac:dyDescent="0.2">
      <c r="A11" s="247"/>
      <c r="AK11" s="1152" t="s">
        <v>483</v>
      </c>
      <c r="AL11" s="1153"/>
      <c r="AM11" s="1153"/>
      <c r="AN11" s="1154"/>
      <c r="AO11" s="265">
        <v>69282</v>
      </c>
      <c r="AP11" s="265">
        <v>8872</v>
      </c>
      <c r="AQ11" s="266">
        <v>7123</v>
      </c>
      <c r="AR11" s="267">
        <v>24.6</v>
      </c>
    </row>
    <row r="12" spans="1:46" ht="13.5" customHeight="1" x14ac:dyDescent="0.2">
      <c r="A12" s="247"/>
      <c r="AK12" s="1152" t="s">
        <v>484</v>
      </c>
      <c r="AL12" s="1153"/>
      <c r="AM12" s="1153"/>
      <c r="AN12" s="1154"/>
      <c r="AO12" s="265" t="s">
        <v>485</v>
      </c>
      <c r="AP12" s="265" t="s">
        <v>485</v>
      </c>
      <c r="AQ12" s="266">
        <v>57</v>
      </c>
      <c r="AR12" s="267" t="s">
        <v>485</v>
      </c>
    </row>
    <row r="13" spans="1:46" ht="13.5" customHeight="1" x14ac:dyDescent="0.2">
      <c r="A13" s="247"/>
      <c r="AK13" s="1152" t="s">
        <v>486</v>
      </c>
      <c r="AL13" s="1153"/>
      <c r="AM13" s="1153"/>
      <c r="AN13" s="1154"/>
      <c r="AO13" s="265">
        <v>24070</v>
      </c>
      <c r="AP13" s="265">
        <v>3082</v>
      </c>
      <c r="AQ13" s="266">
        <v>6435</v>
      </c>
      <c r="AR13" s="267">
        <v>-52.1</v>
      </c>
    </row>
    <row r="14" spans="1:46" ht="13.5" customHeight="1" x14ac:dyDescent="0.2">
      <c r="A14" s="247"/>
      <c r="AK14" s="1152" t="s">
        <v>487</v>
      </c>
      <c r="AL14" s="1153"/>
      <c r="AM14" s="1153"/>
      <c r="AN14" s="1154"/>
      <c r="AO14" s="265">
        <v>7903</v>
      </c>
      <c r="AP14" s="265">
        <v>1012</v>
      </c>
      <c r="AQ14" s="266">
        <v>3786</v>
      </c>
      <c r="AR14" s="267">
        <v>-73.3</v>
      </c>
    </row>
    <row r="15" spans="1:46" ht="13.5" customHeight="1" x14ac:dyDescent="0.2">
      <c r="A15" s="247"/>
      <c r="AK15" s="1155" t="s">
        <v>488</v>
      </c>
      <c r="AL15" s="1156"/>
      <c r="AM15" s="1156"/>
      <c r="AN15" s="1157"/>
      <c r="AO15" s="265">
        <v>-93486</v>
      </c>
      <c r="AP15" s="265">
        <v>-11972</v>
      </c>
      <c r="AQ15" s="266">
        <v>-9323</v>
      </c>
      <c r="AR15" s="267">
        <v>28.4</v>
      </c>
    </row>
    <row r="16" spans="1:46" ht="13" x14ac:dyDescent="0.2">
      <c r="A16" s="247"/>
      <c r="AK16" s="1155" t="s">
        <v>177</v>
      </c>
      <c r="AL16" s="1156"/>
      <c r="AM16" s="1156"/>
      <c r="AN16" s="1157"/>
      <c r="AO16" s="265">
        <v>1332397</v>
      </c>
      <c r="AP16" s="265">
        <v>170623</v>
      </c>
      <c r="AQ16" s="266">
        <v>222412</v>
      </c>
      <c r="AR16" s="267">
        <v>-23.3</v>
      </c>
    </row>
    <row r="17" spans="1:46" ht="13" x14ac:dyDescent="0.2">
      <c r="A17" s="247"/>
    </row>
    <row r="18" spans="1:46" ht="13" x14ac:dyDescent="0.2">
      <c r="A18" s="247"/>
      <c r="AQ18" s="268"/>
      <c r="AR18" s="268"/>
    </row>
    <row r="19" spans="1:46" ht="13" x14ac:dyDescent="0.2">
      <c r="A19" s="247"/>
      <c r="AK19" s="243" t="s">
        <v>489</v>
      </c>
    </row>
    <row r="20" spans="1:46" ht="13" x14ac:dyDescent="0.2">
      <c r="A20" s="247"/>
      <c r="AK20" s="269"/>
      <c r="AL20" s="270"/>
      <c r="AM20" s="270"/>
      <c r="AN20" s="271"/>
      <c r="AO20" s="272" t="s">
        <v>490</v>
      </c>
      <c r="AP20" s="273" t="s">
        <v>491</v>
      </c>
      <c r="AQ20" s="274" t="s">
        <v>492</v>
      </c>
      <c r="AR20" s="275"/>
    </row>
    <row r="21" spans="1:46" s="248" customFormat="1" ht="13" x14ac:dyDescent="0.2">
      <c r="A21" s="276"/>
      <c r="AK21" s="1158" t="s">
        <v>493</v>
      </c>
      <c r="AL21" s="1159"/>
      <c r="AM21" s="1159"/>
      <c r="AN21" s="1160"/>
      <c r="AO21" s="277">
        <v>13.19</v>
      </c>
      <c r="AP21" s="278">
        <v>17.59</v>
      </c>
      <c r="AQ21" s="279">
        <v>-4.4000000000000004</v>
      </c>
      <c r="AS21" s="280"/>
      <c r="AT21" s="276"/>
    </row>
    <row r="22" spans="1:46" s="248" customFormat="1" ht="13" x14ac:dyDescent="0.2">
      <c r="A22" s="276"/>
      <c r="AK22" s="1158" t="s">
        <v>494</v>
      </c>
      <c r="AL22" s="1159"/>
      <c r="AM22" s="1159"/>
      <c r="AN22" s="1160"/>
      <c r="AO22" s="281">
        <v>97.9</v>
      </c>
      <c r="AP22" s="282">
        <v>95.9</v>
      </c>
      <c r="AQ22" s="283">
        <v>2</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49" t="s">
        <v>495</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row>
    <row r="27" spans="1:46" ht="13" x14ac:dyDescent="0.2">
      <c r="A27" s="288"/>
      <c r="AS27" s="243"/>
      <c r="AT27" s="243"/>
    </row>
    <row r="28" spans="1:46" ht="16.5" x14ac:dyDescent="0.2">
      <c r="A28" s="244" t="s">
        <v>496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497</v>
      </c>
      <c r="AL29" s="248"/>
      <c r="AM29" s="248"/>
      <c r="AN29" s="248"/>
      <c r="AS29" s="290"/>
    </row>
    <row r="30" spans="1:46" ht="13.5" customHeight="1" x14ac:dyDescent="0.2">
      <c r="A30" s="247"/>
      <c r="AK30" s="250"/>
      <c r="AL30" s="251"/>
      <c r="AM30" s="251"/>
      <c r="AN30" s="252"/>
      <c r="AO30" s="1150" t="s">
        <v>476</v>
      </c>
      <c r="AP30" s="253"/>
      <c r="AQ30" s="254" t="s">
        <v>477</v>
      </c>
      <c r="AR30" s="255"/>
    </row>
    <row r="31" spans="1:46" ht="13" x14ac:dyDescent="0.2">
      <c r="A31" s="247"/>
      <c r="AK31" s="256"/>
      <c r="AL31" s="257"/>
      <c r="AM31" s="257"/>
      <c r="AN31" s="258"/>
      <c r="AO31" s="1151"/>
      <c r="AP31" s="259" t="s">
        <v>478</v>
      </c>
      <c r="AQ31" s="260" t="s">
        <v>479</v>
      </c>
      <c r="AR31" s="261" t="s">
        <v>480</v>
      </c>
    </row>
    <row r="32" spans="1:46" ht="27" customHeight="1" x14ac:dyDescent="0.2">
      <c r="A32" s="247"/>
      <c r="AK32" s="1166" t="s">
        <v>498</v>
      </c>
      <c r="AL32" s="1167"/>
      <c r="AM32" s="1167"/>
      <c r="AN32" s="1168"/>
      <c r="AO32" s="291">
        <v>517989</v>
      </c>
      <c r="AP32" s="291">
        <v>66332</v>
      </c>
      <c r="AQ32" s="292">
        <v>124581</v>
      </c>
      <c r="AR32" s="293">
        <v>-46.8</v>
      </c>
    </row>
    <row r="33" spans="1:46" ht="13.5" customHeight="1" x14ac:dyDescent="0.2">
      <c r="A33" s="247"/>
      <c r="AK33" s="1166" t="s">
        <v>499</v>
      </c>
      <c r="AL33" s="1167"/>
      <c r="AM33" s="1167"/>
      <c r="AN33" s="1168"/>
      <c r="AO33" s="291" t="s">
        <v>485</v>
      </c>
      <c r="AP33" s="291" t="s">
        <v>485</v>
      </c>
      <c r="AQ33" s="292">
        <v>76</v>
      </c>
      <c r="AR33" s="293" t="s">
        <v>485</v>
      </c>
    </row>
    <row r="34" spans="1:46" ht="27" customHeight="1" x14ac:dyDescent="0.2">
      <c r="A34" s="247"/>
      <c r="AK34" s="1166" t="s">
        <v>500</v>
      </c>
      <c r="AL34" s="1167"/>
      <c r="AM34" s="1167"/>
      <c r="AN34" s="1168"/>
      <c r="AO34" s="291" t="s">
        <v>485</v>
      </c>
      <c r="AP34" s="291" t="s">
        <v>485</v>
      </c>
      <c r="AQ34" s="292">
        <v>163</v>
      </c>
      <c r="AR34" s="293" t="s">
        <v>485</v>
      </c>
    </row>
    <row r="35" spans="1:46" ht="27" customHeight="1" x14ac:dyDescent="0.2">
      <c r="A35" s="247"/>
      <c r="AK35" s="1166" t="s">
        <v>501</v>
      </c>
      <c r="AL35" s="1167"/>
      <c r="AM35" s="1167"/>
      <c r="AN35" s="1168"/>
      <c r="AO35" s="291">
        <v>83798</v>
      </c>
      <c r="AP35" s="291">
        <v>10731</v>
      </c>
      <c r="AQ35" s="292">
        <v>24428</v>
      </c>
      <c r="AR35" s="293">
        <v>-56.1</v>
      </c>
    </row>
    <row r="36" spans="1:46" ht="27" customHeight="1" x14ac:dyDescent="0.2">
      <c r="A36" s="247"/>
      <c r="AK36" s="1166" t="s">
        <v>502</v>
      </c>
      <c r="AL36" s="1167"/>
      <c r="AM36" s="1167"/>
      <c r="AN36" s="1168"/>
      <c r="AO36" s="291">
        <v>60654</v>
      </c>
      <c r="AP36" s="291">
        <v>7767</v>
      </c>
      <c r="AQ36" s="292">
        <v>4294</v>
      </c>
      <c r="AR36" s="293">
        <v>80.900000000000006</v>
      </c>
    </row>
    <row r="37" spans="1:46" ht="13.5" customHeight="1" x14ac:dyDescent="0.2">
      <c r="A37" s="247"/>
      <c r="AK37" s="1166" t="s">
        <v>503</v>
      </c>
      <c r="AL37" s="1167"/>
      <c r="AM37" s="1167"/>
      <c r="AN37" s="1168"/>
      <c r="AO37" s="291" t="s">
        <v>485</v>
      </c>
      <c r="AP37" s="291" t="s">
        <v>485</v>
      </c>
      <c r="AQ37" s="292">
        <v>880</v>
      </c>
      <c r="AR37" s="293" t="s">
        <v>485</v>
      </c>
    </row>
    <row r="38" spans="1:46" ht="27" customHeight="1" x14ac:dyDescent="0.2">
      <c r="A38" s="247"/>
      <c r="AK38" s="1169" t="s">
        <v>504</v>
      </c>
      <c r="AL38" s="1170"/>
      <c r="AM38" s="1170"/>
      <c r="AN38" s="1171"/>
      <c r="AO38" s="294">
        <v>148</v>
      </c>
      <c r="AP38" s="294">
        <v>19</v>
      </c>
      <c r="AQ38" s="295">
        <v>22</v>
      </c>
      <c r="AR38" s="283">
        <v>-13.6</v>
      </c>
      <c r="AS38" s="290"/>
    </row>
    <row r="39" spans="1:46" ht="13" x14ac:dyDescent="0.2">
      <c r="A39" s="247"/>
      <c r="AK39" s="1169" t="s">
        <v>505</v>
      </c>
      <c r="AL39" s="1170"/>
      <c r="AM39" s="1170"/>
      <c r="AN39" s="1171"/>
      <c r="AO39" s="291">
        <v>-4814</v>
      </c>
      <c r="AP39" s="291">
        <v>-616</v>
      </c>
      <c r="AQ39" s="292">
        <v>-5293</v>
      </c>
      <c r="AR39" s="293">
        <v>-88.4</v>
      </c>
      <c r="AS39" s="290"/>
    </row>
    <row r="40" spans="1:46" ht="27" customHeight="1" x14ac:dyDescent="0.2">
      <c r="A40" s="247"/>
      <c r="AK40" s="1166" t="s">
        <v>506</v>
      </c>
      <c r="AL40" s="1167"/>
      <c r="AM40" s="1167"/>
      <c r="AN40" s="1168"/>
      <c r="AO40" s="291">
        <v>-389727</v>
      </c>
      <c r="AP40" s="291">
        <v>-49907</v>
      </c>
      <c r="AQ40" s="292">
        <v>-99375</v>
      </c>
      <c r="AR40" s="293">
        <v>-49.8</v>
      </c>
      <c r="AS40" s="290"/>
    </row>
    <row r="41" spans="1:46" ht="13" x14ac:dyDescent="0.2">
      <c r="A41" s="247"/>
      <c r="AK41" s="1172" t="s">
        <v>287</v>
      </c>
      <c r="AL41" s="1173"/>
      <c r="AM41" s="1173"/>
      <c r="AN41" s="1174"/>
      <c r="AO41" s="291">
        <v>268048</v>
      </c>
      <c r="AP41" s="291">
        <v>34326</v>
      </c>
      <c r="AQ41" s="292">
        <v>49775</v>
      </c>
      <c r="AR41" s="293">
        <v>-31</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507</v>
      </c>
    </row>
    <row r="48" spans="1:46" ht="13" x14ac:dyDescent="0.2">
      <c r="A48" s="247"/>
      <c r="AK48" s="301" t="s">
        <v>508</v>
      </c>
      <c r="AL48" s="301"/>
      <c r="AM48" s="301"/>
      <c r="AN48" s="301"/>
      <c r="AO48" s="301"/>
      <c r="AP48" s="301"/>
      <c r="AQ48" s="302"/>
      <c r="AR48" s="301"/>
    </row>
    <row r="49" spans="1:44" ht="13.5" customHeight="1" x14ac:dyDescent="0.2">
      <c r="A49" s="247"/>
      <c r="AK49" s="303"/>
      <c r="AL49" s="304"/>
      <c r="AM49" s="1161" t="s">
        <v>476</v>
      </c>
      <c r="AN49" s="1163" t="s">
        <v>509</v>
      </c>
      <c r="AO49" s="1164"/>
      <c r="AP49" s="1164"/>
      <c r="AQ49" s="1164"/>
      <c r="AR49" s="1165"/>
    </row>
    <row r="50" spans="1:44" ht="13" x14ac:dyDescent="0.2">
      <c r="A50" s="247"/>
      <c r="AK50" s="305"/>
      <c r="AL50" s="306"/>
      <c r="AM50" s="1162"/>
      <c r="AN50" s="307" t="s">
        <v>510</v>
      </c>
      <c r="AO50" s="308" t="s">
        <v>511</v>
      </c>
      <c r="AP50" s="309" t="s">
        <v>512</v>
      </c>
      <c r="AQ50" s="310" t="s">
        <v>513</v>
      </c>
      <c r="AR50" s="311" t="s">
        <v>514</v>
      </c>
    </row>
    <row r="51" spans="1:44" ht="13" x14ac:dyDescent="0.2">
      <c r="A51" s="247"/>
      <c r="AK51" s="303" t="s">
        <v>515</v>
      </c>
      <c r="AL51" s="304"/>
      <c r="AM51" s="312">
        <v>717154</v>
      </c>
      <c r="AN51" s="313">
        <v>85835</v>
      </c>
      <c r="AO51" s="314">
        <v>-15.3</v>
      </c>
      <c r="AP51" s="315">
        <v>200194</v>
      </c>
      <c r="AQ51" s="316">
        <v>5.2</v>
      </c>
      <c r="AR51" s="317">
        <v>-20.5</v>
      </c>
    </row>
    <row r="52" spans="1:44" ht="13" x14ac:dyDescent="0.2">
      <c r="A52" s="247"/>
      <c r="AK52" s="318"/>
      <c r="AL52" s="319" t="s">
        <v>516</v>
      </c>
      <c r="AM52" s="320">
        <v>181690</v>
      </c>
      <c r="AN52" s="321">
        <v>21746</v>
      </c>
      <c r="AO52" s="322">
        <v>-42.4</v>
      </c>
      <c r="AP52" s="323">
        <v>106422</v>
      </c>
      <c r="AQ52" s="324">
        <v>20.100000000000001</v>
      </c>
      <c r="AR52" s="325">
        <v>-62.5</v>
      </c>
    </row>
    <row r="53" spans="1:44" ht="13" x14ac:dyDescent="0.2">
      <c r="A53" s="247"/>
      <c r="AK53" s="303" t="s">
        <v>517</v>
      </c>
      <c r="AL53" s="304"/>
      <c r="AM53" s="312">
        <v>733767</v>
      </c>
      <c r="AN53" s="313">
        <v>89082</v>
      </c>
      <c r="AO53" s="314">
        <v>3.8</v>
      </c>
      <c r="AP53" s="315">
        <v>196914</v>
      </c>
      <c r="AQ53" s="316">
        <v>-1.6</v>
      </c>
      <c r="AR53" s="317">
        <v>5.4</v>
      </c>
    </row>
    <row r="54" spans="1:44" ht="13" x14ac:dyDescent="0.2">
      <c r="A54" s="247"/>
      <c r="AK54" s="318"/>
      <c r="AL54" s="319" t="s">
        <v>516</v>
      </c>
      <c r="AM54" s="320">
        <v>210076</v>
      </c>
      <c r="AN54" s="321">
        <v>25504</v>
      </c>
      <c r="AO54" s="322">
        <v>17.3</v>
      </c>
      <c r="AP54" s="323">
        <v>98966</v>
      </c>
      <c r="AQ54" s="324">
        <v>-7</v>
      </c>
      <c r="AR54" s="325">
        <v>24.3</v>
      </c>
    </row>
    <row r="55" spans="1:44" ht="13" x14ac:dyDescent="0.2">
      <c r="A55" s="247"/>
      <c r="AK55" s="303" t="s">
        <v>518</v>
      </c>
      <c r="AL55" s="304"/>
      <c r="AM55" s="312">
        <v>391514</v>
      </c>
      <c r="AN55" s="313">
        <v>48419</v>
      </c>
      <c r="AO55" s="314">
        <v>-45.6</v>
      </c>
      <c r="AP55" s="315">
        <v>204757</v>
      </c>
      <c r="AQ55" s="316">
        <v>4</v>
      </c>
      <c r="AR55" s="317">
        <v>-49.6</v>
      </c>
    </row>
    <row r="56" spans="1:44" ht="13" x14ac:dyDescent="0.2">
      <c r="A56" s="247"/>
      <c r="AK56" s="318"/>
      <c r="AL56" s="319" t="s">
        <v>516</v>
      </c>
      <c r="AM56" s="320">
        <v>141596</v>
      </c>
      <c r="AN56" s="321">
        <v>17511</v>
      </c>
      <c r="AO56" s="322">
        <v>-31.3</v>
      </c>
      <c r="AP56" s="323">
        <v>106071</v>
      </c>
      <c r="AQ56" s="324">
        <v>7.2</v>
      </c>
      <c r="AR56" s="325">
        <v>-38.5</v>
      </c>
    </row>
    <row r="57" spans="1:44" ht="13" x14ac:dyDescent="0.2">
      <c r="A57" s="247"/>
      <c r="AK57" s="303" t="s">
        <v>519</v>
      </c>
      <c r="AL57" s="304"/>
      <c r="AM57" s="312">
        <v>558548</v>
      </c>
      <c r="AN57" s="313">
        <v>70364</v>
      </c>
      <c r="AO57" s="314">
        <v>45.3</v>
      </c>
      <c r="AP57" s="315">
        <v>194971</v>
      </c>
      <c r="AQ57" s="316">
        <v>-4.8</v>
      </c>
      <c r="AR57" s="317">
        <v>50.1</v>
      </c>
    </row>
    <row r="58" spans="1:44" ht="13" x14ac:dyDescent="0.2">
      <c r="A58" s="247"/>
      <c r="AK58" s="318"/>
      <c r="AL58" s="319" t="s">
        <v>516</v>
      </c>
      <c r="AM58" s="320">
        <v>323953</v>
      </c>
      <c r="AN58" s="321">
        <v>40810</v>
      </c>
      <c r="AO58" s="322">
        <v>133.1</v>
      </c>
      <c r="AP58" s="323">
        <v>105966</v>
      </c>
      <c r="AQ58" s="324">
        <v>-0.1</v>
      </c>
      <c r="AR58" s="325">
        <v>133.19999999999999</v>
      </c>
    </row>
    <row r="59" spans="1:44" ht="13" x14ac:dyDescent="0.2">
      <c r="A59" s="247"/>
      <c r="AK59" s="303" t="s">
        <v>520</v>
      </c>
      <c r="AL59" s="304"/>
      <c r="AM59" s="312">
        <v>595402</v>
      </c>
      <c r="AN59" s="313">
        <v>76246</v>
      </c>
      <c r="AO59" s="314">
        <v>8.4</v>
      </c>
      <c r="AP59" s="315">
        <v>224172</v>
      </c>
      <c r="AQ59" s="316">
        <v>15</v>
      </c>
      <c r="AR59" s="317">
        <v>-6.6</v>
      </c>
    </row>
    <row r="60" spans="1:44" ht="13" x14ac:dyDescent="0.2">
      <c r="A60" s="247"/>
      <c r="AK60" s="318"/>
      <c r="AL60" s="319" t="s">
        <v>516</v>
      </c>
      <c r="AM60" s="320">
        <v>179183</v>
      </c>
      <c r="AN60" s="321">
        <v>22946</v>
      </c>
      <c r="AO60" s="322">
        <v>-43.8</v>
      </c>
      <c r="AP60" s="323">
        <v>117611</v>
      </c>
      <c r="AQ60" s="324">
        <v>11</v>
      </c>
      <c r="AR60" s="325">
        <v>-54.8</v>
      </c>
    </row>
    <row r="61" spans="1:44" ht="13" x14ac:dyDescent="0.2">
      <c r="A61" s="247"/>
      <c r="AK61" s="303" t="s">
        <v>521</v>
      </c>
      <c r="AL61" s="326"/>
      <c r="AM61" s="312">
        <v>599277</v>
      </c>
      <c r="AN61" s="313">
        <v>73989</v>
      </c>
      <c r="AO61" s="314">
        <v>-0.7</v>
      </c>
      <c r="AP61" s="315">
        <v>204202</v>
      </c>
      <c r="AQ61" s="327">
        <v>3.6</v>
      </c>
      <c r="AR61" s="317">
        <v>-4.3</v>
      </c>
    </row>
    <row r="62" spans="1:44" ht="13" x14ac:dyDescent="0.2">
      <c r="A62" s="247"/>
      <c r="AK62" s="318"/>
      <c r="AL62" s="319" t="s">
        <v>516</v>
      </c>
      <c r="AM62" s="320">
        <v>207300</v>
      </c>
      <c r="AN62" s="321">
        <v>25703</v>
      </c>
      <c r="AO62" s="322">
        <v>6.6</v>
      </c>
      <c r="AP62" s="323">
        <v>107007</v>
      </c>
      <c r="AQ62" s="324">
        <v>6.2</v>
      </c>
      <c r="AR62" s="325">
        <v>0.4</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GNp5DwyHGk1aLUS/bEKdEeMTXivybPojRDMzVsEMJnyGm3IdbC8MiI8zRdcQqQ7s++W6gzfBg6jhW4gjcZRaaw==" saltValue="oFaN5LktuhYTcR7Oq27/A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473</v>
      </c>
    </row>
    <row r="121" spans="125:125" ht="13.5" hidden="1" customHeight="1" x14ac:dyDescent="0.2">
      <c r="DU121" s="241"/>
    </row>
  </sheetData>
  <sheetProtection algorithmName="SHA-512" hashValue="TmYEBW6p9kkinMQfIah4WMYO9nwFzQJ5j/bLxt/Pgbg2r/MYKP0wWpJlNHYbYMWTnEL8UUPlGesPQv/bJz+g8A==" saltValue="OrYCBdqCaRo4H6UEZqHV9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473</v>
      </c>
    </row>
  </sheetData>
  <sheetProtection algorithmName="SHA-512" hashValue="SvSpODqaKTWFvFoW1p680pF3CEup0eAS6U7eukB0p70Idg76QhZ+gqn5NQCWn2SG2hGJZ8SGsRUcr7X3yWD2Vg==" saltValue="LEPC1/+Fe3vjjt5QPsF6U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523</v>
      </c>
      <c r="G46" s="8" t="s">
        <v>524</v>
      </c>
      <c r="H46" s="8" t="s">
        <v>525</v>
      </c>
      <c r="I46" s="8" t="s">
        <v>526</v>
      </c>
      <c r="J46" s="9" t="s">
        <v>527</v>
      </c>
    </row>
    <row r="47" spans="2:10" ht="57.75" customHeight="1" x14ac:dyDescent="0.2">
      <c r="B47" s="10"/>
      <c r="C47" s="1175" t="s">
        <v>3</v>
      </c>
      <c r="D47" s="1175"/>
      <c r="E47" s="1176"/>
      <c r="F47" s="11">
        <v>33.04</v>
      </c>
      <c r="G47" s="12">
        <v>34.200000000000003</v>
      </c>
      <c r="H47" s="12">
        <v>41.15</v>
      </c>
      <c r="I47" s="12">
        <v>45</v>
      </c>
      <c r="J47" s="13">
        <v>37.700000000000003</v>
      </c>
    </row>
    <row r="48" spans="2:10" ht="57.75" customHeight="1" x14ac:dyDescent="0.2">
      <c r="B48" s="14"/>
      <c r="C48" s="1177" t="s">
        <v>4</v>
      </c>
      <c r="D48" s="1177"/>
      <c r="E48" s="1178"/>
      <c r="F48" s="15">
        <v>7.13</v>
      </c>
      <c r="G48" s="16">
        <v>11.67</v>
      </c>
      <c r="H48" s="16">
        <v>7.56</v>
      </c>
      <c r="I48" s="16">
        <v>3.85</v>
      </c>
      <c r="J48" s="17">
        <v>5.51</v>
      </c>
    </row>
    <row r="49" spans="2:10" ht="57.75" customHeight="1" thickBot="1" x14ac:dyDescent="0.25">
      <c r="B49" s="18"/>
      <c r="C49" s="1179" t="s">
        <v>5</v>
      </c>
      <c r="D49" s="1179"/>
      <c r="E49" s="1180"/>
      <c r="F49" s="19" t="s">
        <v>528</v>
      </c>
      <c r="G49" s="20">
        <v>5.07</v>
      </c>
      <c r="H49" s="20" t="s">
        <v>529</v>
      </c>
      <c r="I49" s="20" t="s">
        <v>530</v>
      </c>
      <c r="J49" s="21" t="s">
        <v>531</v>
      </c>
    </row>
    <row r="50" spans="2:10" ht="13" x14ac:dyDescent="0.2"/>
  </sheetData>
  <sheetProtection algorithmName="SHA-512" hashValue="4ZNYu707GKYiOZ05qzDZz+Mr9AS2eUcOm+hbgGXZX3ezhBVwNSKPVAoVD/IfWr4LQKMoyne1LU9gbTHDHREwgA==" saltValue="gYtb8PfSlauqEWuQGmzxA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x14ac:dyDescent="0.2">
      <c r="A34" s="22"/>
      <c r="B34" s="31"/>
      <c r="C34" s="1185" t="s">
        <v>532</v>
      </c>
      <c r="D34" s="1185"/>
      <c r="E34" s="1186"/>
      <c r="F34" s="32">
        <v>4.43</v>
      </c>
      <c r="G34" s="33">
        <v>5.43</v>
      </c>
      <c r="H34" s="33">
        <v>8</v>
      </c>
      <c r="I34" s="33">
        <v>8.19</v>
      </c>
      <c r="J34" s="34">
        <v>7.58</v>
      </c>
      <c r="K34" s="22"/>
      <c r="L34" s="22"/>
      <c r="M34" s="22"/>
      <c r="N34" s="22"/>
      <c r="O34" s="22"/>
      <c r="P34" s="22"/>
    </row>
    <row r="35" spans="1:16" ht="39" customHeight="1" x14ac:dyDescent="0.2">
      <c r="A35" s="22"/>
      <c r="B35" s="35"/>
      <c r="C35" s="1181" t="s">
        <v>533</v>
      </c>
      <c r="D35" s="1181"/>
      <c r="E35" s="1182"/>
      <c r="F35" s="36">
        <v>7.12</v>
      </c>
      <c r="G35" s="37">
        <v>11.67</v>
      </c>
      <c r="H35" s="37">
        <v>7.56</v>
      </c>
      <c r="I35" s="37">
        <v>3.84</v>
      </c>
      <c r="J35" s="38">
        <v>5.51</v>
      </c>
      <c r="K35" s="22"/>
      <c r="L35" s="22"/>
      <c r="M35" s="22"/>
      <c r="N35" s="22"/>
      <c r="O35" s="22"/>
      <c r="P35" s="22"/>
    </row>
    <row r="36" spans="1:16" ht="39" customHeight="1" x14ac:dyDescent="0.2">
      <c r="A36" s="22"/>
      <c r="B36" s="35"/>
      <c r="C36" s="1181" t="s">
        <v>534</v>
      </c>
      <c r="D36" s="1181"/>
      <c r="E36" s="1182"/>
      <c r="F36" s="36">
        <v>4.25</v>
      </c>
      <c r="G36" s="37">
        <v>4.12</v>
      </c>
      <c r="H36" s="37">
        <v>4.28</v>
      </c>
      <c r="I36" s="37">
        <v>4.25</v>
      </c>
      <c r="J36" s="38">
        <v>3.91</v>
      </c>
      <c r="K36" s="22"/>
      <c r="L36" s="22"/>
      <c r="M36" s="22"/>
      <c r="N36" s="22"/>
      <c r="O36" s="22"/>
      <c r="P36" s="22"/>
    </row>
    <row r="37" spans="1:16" ht="39" customHeight="1" x14ac:dyDescent="0.2">
      <c r="A37" s="22"/>
      <c r="B37" s="35"/>
      <c r="C37" s="1181" t="s">
        <v>535</v>
      </c>
      <c r="D37" s="1181"/>
      <c r="E37" s="1182"/>
      <c r="F37" s="36" t="s">
        <v>485</v>
      </c>
      <c r="G37" s="37" t="s">
        <v>485</v>
      </c>
      <c r="H37" s="37" t="s">
        <v>485</v>
      </c>
      <c r="I37" s="37" t="s">
        <v>485</v>
      </c>
      <c r="J37" s="38">
        <v>2.5499999999999998</v>
      </c>
      <c r="K37" s="22"/>
      <c r="L37" s="22"/>
      <c r="M37" s="22"/>
      <c r="N37" s="22"/>
      <c r="O37" s="22"/>
      <c r="P37" s="22"/>
    </row>
    <row r="38" spans="1:16" ht="39" customHeight="1" x14ac:dyDescent="0.2">
      <c r="A38" s="22"/>
      <c r="B38" s="35"/>
      <c r="C38" s="1181" t="s">
        <v>536</v>
      </c>
      <c r="D38" s="1181"/>
      <c r="E38" s="1182"/>
      <c r="F38" s="36">
        <v>0.28000000000000003</v>
      </c>
      <c r="G38" s="37">
        <v>0.01</v>
      </c>
      <c r="H38" s="37">
        <v>0.01</v>
      </c>
      <c r="I38" s="37">
        <v>0.01</v>
      </c>
      <c r="J38" s="38">
        <v>0.02</v>
      </c>
      <c r="K38" s="22"/>
      <c r="L38" s="22"/>
      <c r="M38" s="22"/>
      <c r="N38" s="22"/>
      <c r="O38" s="22"/>
      <c r="P38" s="22"/>
    </row>
    <row r="39" spans="1:16" ht="39" customHeight="1" x14ac:dyDescent="0.2">
      <c r="A39" s="22"/>
      <c r="B39" s="35"/>
      <c r="C39" s="1181"/>
      <c r="D39" s="1181"/>
      <c r="E39" s="1182"/>
      <c r="F39" s="36"/>
      <c r="G39" s="37"/>
      <c r="H39" s="37"/>
      <c r="I39" s="37"/>
      <c r="J39" s="38"/>
      <c r="K39" s="22"/>
      <c r="L39" s="22"/>
      <c r="M39" s="22"/>
      <c r="N39" s="22"/>
      <c r="O39" s="22"/>
      <c r="P39" s="22"/>
    </row>
    <row r="40" spans="1:16" ht="39" customHeight="1" x14ac:dyDescent="0.2">
      <c r="A40" s="22"/>
      <c r="B40" s="35"/>
      <c r="C40" s="1181"/>
      <c r="D40" s="1181"/>
      <c r="E40" s="1182"/>
      <c r="F40" s="36"/>
      <c r="G40" s="37"/>
      <c r="H40" s="37"/>
      <c r="I40" s="37"/>
      <c r="J40" s="38"/>
      <c r="K40" s="22"/>
      <c r="L40" s="22"/>
      <c r="M40" s="22"/>
      <c r="N40" s="22"/>
      <c r="O40" s="22"/>
      <c r="P40" s="22"/>
    </row>
    <row r="41" spans="1:16" ht="39" customHeight="1" x14ac:dyDescent="0.2">
      <c r="A41" s="22"/>
      <c r="B41" s="35"/>
      <c r="C41" s="1181"/>
      <c r="D41" s="1181"/>
      <c r="E41" s="1182"/>
      <c r="F41" s="36"/>
      <c r="G41" s="37"/>
      <c r="H41" s="37"/>
      <c r="I41" s="37"/>
      <c r="J41" s="38"/>
      <c r="K41" s="22"/>
      <c r="L41" s="22"/>
      <c r="M41" s="22"/>
      <c r="N41" s="22"/>
      <c r="O41" s="22"/>
      <c r="P41" s="22"/>
    </row>
    <row r="42" spans="1:16" ht="39" customHeight="1" x14ac:dyDescent="0.2">
      <c r="A42" s="22"/>
      <c r="B42" s="39"/>
      <c r="C42" s="1181" t="s">
        <v>537</v>
      </c>
      <c r="D42" s="1181"/>
      <c r="E42" s="1182"/>
      <c r="F42" s="36" t="s">
        <v>485</v>
      </c>
      <c r="G42" s="37" t="s">
        <v>485</v>
      </c>
      <c r="H42" s="37" t="s">
        <v>485</v>
      </c>
      <c r="I42" s="37" t="s">
        <v>485</v>
      </c>
      <c r="J42" s="38" t="s">
        <v>485</v>
      </c>
      <c r="K42" s="22"/>
      <c r="L42" s="22"/>
      <c r="M42" s="22"/>
      <c r="N42" s="22"/>
      <c r="O42" s="22"/>
      <c r="P42" s="22"/>
    </row>
    <row r="43" spans="1:16" ht="39" customHeight="1" thickBot="1" x14ac:dyDescent="0.25">
      <c r="A43" s="22"/>
      <c r="B43" s="40"/>
      <c r="C43" s="1183" t="s">
        <v>538</v>
      </c>
      <c r="D43" s="1183"/>
      <c r="E43" s="1184"/>
      <c r="F43" s="41">
        <v>0.93</v>
      </c>
      <c r="G43" s="42">
        <v>0.77</v>
      </c>
      <c r="H43" s="42">
        <v>0.46</v>
      </c>
      <c r="I43" s="42">
        <v>0.97</v>
      </c>
      <c r="J43" s="43" t="s">
        <v>485</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FW0v9IByil9zMTAOWu7myKq+Ca3hrNVXzEzDkfcclxgREhIJsWp/rb/8f2SqZNIw+mLKOpPrOv3tWqEfY6eTCA==" saltValue="NbCNCKsBO5WO9nlYNbotr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523</v>
      </c>
      <c r="L44" s="54" t="s">
        <v>524</v>
      </c>
      <c r="M44" s="54" t="s">
        <v>525</v>
      </c>
      <c r="N44" s="54" t="s">
        <v>526</v>
      </c>
      <c r="O44" s="55" t="s">
        <v>527</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536</v>
      </c>
      <c r="L45" s="58">
        <v>562</v>
      </c>
      <c r="M45" s="58">
        <v>574</v>
      </c>
      <c r="N45" s="58">
        <v>518</v>
      </c>
      <c r="O45" s="59">
        <v>518</v>
      </c>
      <c r="P45" s="46"/>
      <c r="Q45" s="46"/>
      <c r="R45" s="46"/>
      <c r="S45" s="46"/>
      <c r="T45" s="46"/>
      <c r="U45" s="46"/>
    </row>
    <row r="46" spans="1:21" ht="30.75" customHeight="1" x14ac:dyDescent="0.2">
      <c r="A46" s="46"/>
      <c r="B46" s="1189"/>
      <c r="C46" s="1190"/>
      <c r="D46" s="60"/>
      <c r="E46" s="1195" t="s">
        <v>11</v>
      </c>
      <c r="F46" s="1195"/>
      <c r="G46" s="1195"/>
      <c r="H46" s="1195"/>
      <c r="I46" s="1195"/>
      <c r="J46" s="1196"/>
      <c r="K46" s="61" t="s">
        <v>485</v>
      </c>
      <c r="L46" s="62" t="s">
        <v>485</v>
      </c>
      <c r="M46" s="62" t="s">
        <v>485</v>
      </c>
      <c r="N46" s="62" t="s">
        <v>485</v>
      </c>
      <c r="O46" s="63" t="s">
        <v>485</v>
      </c>
      <c r="P46" s="46"/>
      <c r="Q46" s="46"/>
      <c r="R46" s="46"/>
      <c r="S46" s="46"/>
      <c r="T46" s="46"/>
      <c r="U46" s="46"/>
    </row>
    <row r="47" spans="1:21" ht="30.75" customHeight="1" x14ac:dyDescent="0.2">
      <c r="A47" s="46"/>
      <c r="B47" s="1189"/>
      <c r="C47" s="1190"/>
      <c r="D47" s="60"/>
      <c r="E47" s="1195" t="s">
        <v>12</v>
      </c>
      <c r="F47" s="1195"/>
      <c r="G47" s="1195"/>
      <c r="H47" s="1195"/>
      <c r="I47" s="1195"/>
      <c r="J47" s="1196"/>
      <c r="K47" s="61" t="s">
        <v>485</v>
      </c>
      <c r="L47" s="62" t="s">
        <v>485</v>
      </c>
      <c r="M47" s="62" t="s">
        <v>485</v>
      </c>
      <c r="N47" s="62" t="s">
        <v>485</v>
      </c>
      <c r="O47" s="63" t="s">
        <v>485</v>
      </c>
      <c r="P47" s="46"/>
      <c r="Q47" s="46"/>
      <c r="R47" s="46"/>
      <c r="S47" s="46"/>
      <c r="T47" s="46"/>
      <c r="U47" s="46"/>
    </row>
    <row r="48" spans="1:21" ht="30.75" customHeight="1" x14ac:dyDescent="0.2">
      <c r="A48" s="46"/>
      <c r="B48" s="1189"/>
      <c r="C48" s="1190"/>
      <c r="D48" s="60"/>
      <c r="E48" s="1195" t="s">
        <v>13</v>
      </c>
      <c r="F48" s="1195"/>
      <c r="G48" s="1195"/>
      <c r="H48" s="1195"/>
      <c r="I48" s="1195"/>
      <c r="J48" s="1196"/>
      <c r="K48" s="61">
        <v>80</v>
      </c>
      <c r="L48" s="62">
        <v>81</v>
      </c>
      <c r="M48" s="62">
        <v>82</v>
      </c>
      <c r="N48" s="62">
        <v>86</v>
      </c>
      <c r="O48" s="63">
        <v>84</v>
      </c>
      <c r="P48" s="46"/>
      <c r="Q48" s="46"/>
      <c r="R48" s="46"/>
      <c r="S48" s="46"/>
      <c r="T48" s="46"/>
      <c r="U48" s="46"/>
    </row>
    <row r="49" spans="1:21" ht="30.75" customHeight="1" x14ac:dyDescent="0.2">
      <c r="A49" s="46"/>
      <c r="B49" s="1189"/>
      <c r="C49" s="1190"/>
      <c r="D49" s="60"/>
      <c r="E49" s="1195" t="s">
        <v>14</v>
      </c>
      <c r="F49" s="1195"/>
      <c r="G49" s="1195"/>
      <c r="H49" s="1195"/>
      <c r="I49" s="1195"/>
      <c r="J49" s="1196"/>
      <c r="K49" s="61">
        <v>55</v>
      </c>
      <c r="L49" s="62">
        <v>53</v>
      </c>
      <c r="M49" s="62">
        <v>62</v>
      </c>
      <c r="N49" s="62">
        <v>63</v>
      </c>
      <c r="O49" s="63">
        <v>61</v>
      </c>
      <c r="P49" s="46"/>
      <c r="Q49" s="46"/>
      <c r="R49" s="46"/>
      <c r="S49" s="46"/>
      <c r="T49" s="46"/>
      <c r="U49" s="46"/>
    </row>
    <row r="50" spans="1:21" ht="30.75" customHeight="1" x14ac:dyDescent="0.2">
      <c r="A50" s="46"/>
      <c r="B50" s="1189"/>
      <c r="C50" s="1190"/>
      <c r="D50" s="60"/>
      <c r="E50" s="1195" t="s">
        <v>15</v>
      </c>
      <c r="F50" s="1195"/>
      <c r="G50" s="1195"/>
      <c r="H50" s="1195"/>
      <c r="I50" s="1195"/>
      <c r="J50" s="1196"/>
      <c r="K50" s="61" t="s">
        <v>485</v>
      </c>
      <c r="L50" s="62" t="s">
        <v>485</v>
      </c>
      <c r="M50" s="62" t="s">
        <v>485</v>
      </c>
      <c r="N50" s="62" t="s">
        <v>485</v>
      </c>
      <c r="O50" s="63" t="s">
        <v>485</v>
      </c>
      <c r="P50" s="46"/>
      <c r="Q50" s="46"/>
      <c r="R50" s="46"/>
      <c r="S50" s="46"/>
      <c r="T50" s="46"/>
      <c r="U50" s="46"/>
    </row>
    <row r="51" spans="1:21" ht="30.75" customHeight="1" x14ac:dyDescent="0.2">
      <c r="A51" s="46"/>
      <c r="B51" s="1191"/>
      <c r="C51" s="1192"/>
      <c r="D51" s="64"/>
      <c r="E51" s="1195" t="s">
        <v>16</v>
      </c>
      <c r="F51" s="1195"/>
      <c r="G51" s="1195"/>
      <c r="H51" s="1195"/>
      <c r="I51" s="1195"/>
      <c r="J51" s="1196"/>
      <c r="K51" s="61">
        <v>0</v>
      </c>
      <c r="L51" s="62" t="s">
        <v>485</v>
      </c>
      <c r="M51" s="62" t="s">
        <v>485</v>
      </c>
      <c r="N51" s="62" t="s">
        <v>485</v>
      </c>
      <c r="O51" s="63">
        <v>0</v>
      </c>
      <c r="P51" s="46"/>
      <c r="Q51" s="46"/>
      <c r="R51" s="46"/>
      <c r="S51" s="46"/>
      <c r="T51" s="46"/>
      <c r="U51" s="46"/>
    </row>
    <row r="52" spans="1:21" ht="30.75" customHeight="1" x14ac:dyDescent="0.2">
      <c r="A52" s="46"/>
      <c r="B52" s="1197" t="s">
        <v>17</v>
      </c>
      <c r="C52" s="1198"/>
      <c r="D52" s="64"/>
      <c r="E52" s="1195" t="s">
        <v>18</v>
      </c>
      <c r="F52" s="1195"/>
      <c r="G52" s="1195"/>
      <c r="H52" s="1195"/>
      <c r="I52" s="1195"/>
      <c r="J52" s="1196"/>
      <c r="K52" s="61">
        <v>422</v>
      </c>
      <c r="L52" s="62">
        <v>445</v>
      </c>
      <c r="M52" s="62">
        <v>418</v>
      </c>
      <c r="N52" s="62">
        <v>413</v>
      </c>
      <c r="O52" s="63">
        <v>395</v>
      </c>
      <c r="P52" s="46"/>
      <c r="Q52" s="46"/>
      <c r="R52" s="46"/>
      <c r="S52" s="46"/>
      <c r="T52" s="46"/>
      <c r="U52" s="46"/>
    </row>
    <row r="53" spans="1:21" ht="30.75" customHeight="1" thickBot="1" x14ac:dyDescent="0.25">
      <c r="A53" s="46"/>
      <c r="B53" s="1199" t="s">
        <v>19</v>
      </c>
      <c r="C53" s="1200"/>
      <c r="D53" s="65"/>
      <c r="E53" s="1201" t="s">
        <v>20</v>
      </c>
      <c r="F53" s="1201"/>
      <c r="G53" s="1201"/>
      <c r="H53" s="1201"/>
      <c r="I53" s="1201"/>
      <c r="J53" s="1202"/>
      <c r="K53" s="66">
        <v>249</v>
      </c>
      <c r="L53" s="67">
        <v>251</v>
      </c>
      <c r="M53" s="67">
        <v>300</v>
      </c>
      <c r="N53" s="67">
        <v>254</v>
      </c>
      <c r="O53" s="68">
        <v>268</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539</v>
      </c>
      <c r="L57" s="79" t="s">
        <v>540</v>
      </c>
      <c r="M57" s="79" t="s">
        <v>541</v>
      </c>
      <c r="N57" s="79" t="s">
        <v>542</v>
      </c>
      <c r="O57" s="80" t="s">
        <v>543</v>
      </c>
      <c r="P57" s="46"/>
      <c r="Q57" s="46"/>
      <c r="R57" s="46"/>
      <c r="S57" s="46"/>
      <c r="T57" s="46"/>
      <c r="U57" s="46"/>
    </row>
    <row r="58" spans="1:21" ht="31.5" customHeight="1" x14ac:dyDescent="0.2">
      <c r="B58" s="1203" t="s">
        <v>24</v>
      </c>
      <c r="C58" s="1204"/>
      <c r="D58" s="1209" t="s">
        <v>25</v>
      </c>
      <c r="E58" s="1210"/>
      <c r="F58" s="1210"/>
      <c r="G58" s="1210"/>
      <c r="H58" s="1210"/>
      <c r="I58" s="1210"/>
      <c r="J58" s="1211"/>
      <c r="K58" s="81"/>
      <c r="L58" s="82"/>
      <c r="M58" s="82"/>
      <c r="N58" s="82"/>
      <c r="O58" s="83"/>
    </row>
    <row r="59" spans="1:21" ht="31.5" customHeight="1" x14ac:dyDescent="0.2">
      <c r="B59" s="1205"/>
      <c r="C59" s="1206"/>
      <c r="D59" s="1212" t="s">
        <v>26</v>
      </c>
      <c r="E59" s="1213"/>
      <c r="F59" s="1213"/>
      <c r="G59" s="1213"/>
      <c r="H59" s="1213"/>
      <c r="I59" s="1213"/>
      <c r="J59" s="1214"/>
      <c r="K59" s="84"/>
      <c r="L59" s="85"/>
      <c r="M59" s="85"/>
      <c r="N59" s="85"/>
      <c r="O59" s="86"/>
    </row>
    <row r="60" spans="1:21" ht="31.5" customHeight="1" thickBot="1" x14ac:dyDescent="0.25">
      <c r="B60" s="1207"/>
      <c r="C60" s="1208"/>
      <c r="D60" s="1215" t="s">
        <v>27</v>
      </c>
      <c r="E60" s="1216"/>
      <c r="F60" s="1216"/>
      <c r="G60" s="1216"/>
      <c r="H60" s="1216"/>
      <c r="I60" s="1216"/>
      <c r="J60" s="1217"/>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f8BVQA3rJa/18x5AAQPhfhNSwZozPq3BYsqVq0zjwDOoEQ5DjTEBo1/+ym7I97q26pRrpsANvYbHyLl898JB9g==" saltValue="Vft/Awwdl6EC6rFCHFloI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523</v>
      </c>
      <c r="J40" s="101" t="s">
        <v>524</v>
      </c>
      <c r="K40" s="101" t="s">
        <v>525</v>
      </c>
      <c r="L40" s="101" t="s">
        <v>526</v>
      </c>
      <c r="M40" s="102" t="s">
        <v>527</v>
      </c>
    </row>
    <row r="41" spans="2:13" ht="27.75" customHeight="1" x14ac:dyDescent="0.2">
      <c r="B41" s="1218" t="s">
        <v>30</v>
      </c>
      <c r="C41" s="1219"/>
      <c r="D41" s="103"/>
      <c r="E41" s="1224" t="s">
        <v>31</v>
      </c>
      <c r="F41" s="1224"/>
      <c r="G41" s="1224"/>
      <c r="H41" s="1225"/>
      <c r="I41" s="330">
        <v>4416</v>
      </c>
      <c r="J41" s="331">
        <v>4209</v>
      </c>
      <c r="K41" s="331">
        <v>3747</v>
      </c>
      <c r="L41" s="331">
        <v>3466</v>
      </c>
      <c r="M41" s="332">
        <v>3158</v>
      </c>
    </row>
    <row r="42" spans="2:13" ht="27.75" customHeight="1" x14ac:dyDescent="0.2">
      <c r="B42" s="1220"/>
      <c r="C42" s="1221"/>
      <c r="D42" s="104"/>
      <c r="E42" s="1226" t="s">
        <v>32</v>
      </c>
      <c r="F42" s="1226"/>
      <c r="G42" s="1226"/>
      <c r="H42" s="1227"/>
      <c r="I42" s="333" t="s">
        <v>485</v>
      </c>
      <c r="J42" s="334" t="s">
        <v>485</v>
      </c>
      <c r="K42" s="334" t="s">
        <v>485</v>
      </c>
      <c r="L42" s="334" t="s">
        <v>485</v>
      </c>
      <c r="M42" s="335" t="s">
        <v>485</v>
      </c>
    </row>
    <row r="43" spans="2:13" ht="27.75" customHeight="1" x14ac:dyDescent="0.2">
      <c r="B43" s="1220"/>
      <c r="C43" s="1221"/>
      <c r="D43" s="104"/>
      <c r="E43" s="1226" t="s">
        <v>33</v>
      </c>
      <c r="F43" s="1226"/>
      <c r="G43" s="1226"/>
      <c r="H43" s="1227"/>
      <c r="I43" s="333">
        <v>709</v>
      </c>
      <c r="J43" s="334">
        <v>657</v>
      </c>
      <c r="K43" s="334">
        <v>685</v>
      </c>
      <c r="L43" s="334">
        <v>694</v>
      </c>
      <c r="M43" s="335">
        <v>710</v>
      </c>
    </row>
    <row r="44" spans="2:13" ht="27.75" customHeight="1" x14ac:dyDescent="0.2">
      <c r="B44" s="1220"/>
      <c r="C44" s="1221"/>
      <c r="D44" s="104"/>
      <c r="E44" s="1226" t="s">
        <v>34</v>
      </c>
      <c r="F44" s="1226"/>
      <c r="G44" s="1226"/>
      <c r="H44" s="1227"/>
      <c r="I44" s="333">
        <v>568</v>
      </c>
      <c r="J44" s="334">
        <v>526</v>
      </c>
      <c r="K44" s="334">
        <v>488</v>
      </c>
      <c r="L44" s="334">
        <v>428</v>
      </c>
      <c r="M44" s="335">
        <v>397</v>
      </c>
    </row>
    <row r="45" spans="2:13" ht="27.75" customHeight="1" x14ac:dyDescent="0.2">
      <c r="B45" s="1220"/>
      <c r="C45" s="1221"/>
      <c r="D45" s="104"/>
      <c r="E45" s="1226" t="s">
        <v>35</v>
      </c>
      <c r="F45" s="1226"/>
      <c r="G45" s="1226"/>
      <c r="H45" s="1227"/>
      <c r="I45" s="333">
        <v>918</v>
      </c>
      <c r="J45" s="334">
        <v>887</v>
      </c>
      <c r="K45" s="334">
        <v>939</v>
      </c>
      <c r="L45" s="334">
        <v>894</v>
      </c>
      <c r="M45" s="335">
        <v>860</v>
      </c>
    </row>
    <row r="46" spans="2:13" ht="27.75" customHeight="1" x14ac:dyDescent="0.2">
      <c r="B46" s="1220"/>
      <c r="C46" s="1221"/>
      <c r="D46" s="105"/>
      <c r="E46" s="1226" t="s">
        <v>36</v>
      </c>
      <c r="F46" s="1226"/>
      <c r="G46" s="1226"/>
      <c r="H46" s="1227"/>
      <c r="I46" s="333" t="s">
        <v>485</v>
      </c>
      <c r="J46" s="334" t="s">
        <v>485</v>
      </c>
      <c r="K46" s="334" t="s">
        <v>485</v>
      </c>
      <c r="L46" s="334" t="s">
        <v>485</v>
      </c>
      <c r="M46" s="335" t="s">
        <v>485</v>
      </c>
    </row>
    <row r="47" spans="2:13" ht="27.75" customHeight="1" x14ac:dyDescent="0.2">
      <c r="B47" s="1220"/>
      <c r="C47" s="1221"/>
      <c r="D47" s="106"/>
      <c r="E47" s="1228" t="s">
        <v>37</v>
      </c>
      <c r="F47" s="1229"/>
      <c r="G47" s="1229"/>
      <c r="H47" s="1230"/>
      <c r="I47" s="333" t="s">
        <v>485</v>
      </c>
      <c r="J47" s="334" t="s">
        <v>485</v>
      </c>
      <c r="K47" s="334" t="s">
        <v>485</v>
      </c>
      <c r="L47" s="334" t="s">
        <v>485</v>
      </c>
      <c r="M47" s="335" t="s">
        <v>485</v>
      </c>
    </row>
    <row r="48" spans="2:13" ht="27.75" customHeight="1" x14ac:dyDescent="0.2">
      <c r="B48" s="1220"/>
      <c r="C48" s="1221"/>
      <c r="D48" s="104"/>
      <c r="E48" s="1226" t="s">
        <v>38</v>
      </c>
      <c r="F48" s="1226"/>
      <c r="G48" s="1226"/>
      <c r="H48" s="1227"/>
      <c r="I48" s="333" t="s">
        <v>485</v>
      </c>
      <c r="J48" s="334" t="s">
        <v>485</v>
      </c>
      <c r="K48" s="334" t="s">
        <v>485</v>
      </c>
      <c r="L48" s="334" t="s">
        <v>485</v>
      </c>
      <c r="M48" s="335" t="s">
        <v>485</v>
      </c>
    </row>
    <row r="49" spans="2:13" ht="27.75" customHeight="1" x14ac:dyDescent="0.2">
      <c r="B49" s="1222"/>
      <c r="C49" s="1223"/>
      <c r="D49" s="104"/>
      <c r="E49" s="1226" t="s">
        <v>39</v>
      </c>
      <c r="F49" s="1226"/>
      <c r="G49" s="1226"/>
      <c r="H49" s="1227"/>
      <c r="I49" s="333" t="s">
        <v>485</v>
      </c>
      <c r="J49" s="334" t="s">
        <v>485</v>
      </c>
      <c r="K49" s="334" t="s">
        <v>485</v>
      </c>
      <c r="L49" s="334" t="s">
        <v>485</v>
      </c>
      <c r="M49" s="335" t="s">
        <v>485</v>
      </c>
    </row>
    <row r="50" spans="2:13" ht="27.75" customHeight="1" x14ac:dyDescent="0.2">
      <c r="B50" s="1231" t="s">
        <v>40</v>
      </c>
      <c r="C50" s="1232"/>
      <c r="D50" s="107"/>
      <c r="E50" s="1226" t="s">
        <v>41</v>
      </c>
      <c r="F50" s="1226"/>
      <c r="G50" s="1226"/>
      <c r="H50" s="1227"/>
      <c r="I50" s="333">
        <v>2310</v>
      </c>
      <c r="J50" s="334">
        <v>2542</v>
      </c>
      <c r="K50" s="334">
        <v>2773</v>
      </c>
      <c r="L50" s="334">
        <v>2941</v>
      </c>
      <c r="M50" s="335">
        <v>2712</v>
      </c>
    </row>
    <row r="51" spans="2:13" ht="27.75" customHeight="1" x14ac:dyDescent="0.2">
      <c r="B51" s="1220"/>
      <c r="C51" s="1221"/>
      <c r="D51" s="104"/>
      <c r="E51" s="1226" t="s">
        <v>42</v>
      </c>
      <c r="F51" s="1226"/>
      <c r="G51" s="1226"/>
      <c r="H51" s="1227"/>
      <c r="I51" s="333" t="s">
        <v>485</v>
      </c>
      <c r="J51" s="334" t="s">
        <v>485</v>
      </c>
      <c r="K51" s="334" t="s">
        <v>485</v>
      </c>
      <c r="L51" s="334" t="s">
        <v>485</v>
      </c>
      <c r="M51" s="335" t="s">
        <v>485</v>
      </c>
    </row>
    <row r="52" spans="2:13" ht="27.75" customHeight="1" x14ac:dyDescent="0.2">
      <c r="B52" s="1222"/>
      <c r="C52" s="1223"/>
      <c r="D52" s="104"/>
      <c r="E52" s="1226" t="s">
        <v>43</v>
      </c>
      <c r="F52" s="1226"/>
      <c r="G52" s="1226"/>
      <c r="H52" s="1227"/>
      <c r="I52" s="333">
        <v>4393</v>
      </c>
      <c r="J52" s="334">
        <v>4183</v>
      </c>
      <c r="K52" s="334">
        <v>3942</v>
      </c>
      <c r="L52" s="334">
        <v>3762</v>
      </c>
      <c r="M52" s="335">
        <v>3535</v>
      </c>
    </row>
    <row r="53" spans="2:13" ht="27.75" customHeight="1" thickBot="1" x14ac:dyDescent="0.25">
      <c r="B53" s="1233" t="s">
        <v>19</v>
      </c>
      <c r="C53" s="1234"/>
      <c r="D53" s="108"/>
      <c r="E53" s="1235" t="s">
        <v>44</v>
      </c>
      <c r="F53" s="1235"/>
      <c r="G53" s="1235"/>
      <c r="H53" s="1236"/>
      <c r="I53" s="336">
        <v>-92</v>
      </c>
      <c r="J53" s="337">
        <v>-444</v>
      </c>
      <c r="K53" s="337">
        <v>-857</v>
      </c>
      <c r="L53" s="337">
        <v>-1220</v>
      </c>
      <c r="M53" s="338">
        <v>-1122</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2PIYAhYnzINtBS7CbmMgh6yiEfHlZcK2JuvdKMm561dODVvr3ZTdexBgAkmqfuGnsP/uZw99Ne+V5/AjzbVbA==" saltValue="4TMPmUM5RqXpdPl4arJHY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525</v>
      </c>
      <c r="G54" s="117" t="s">
        <v>526</v>
      </c>
      <c r="H54" s="118" t="s">
        <v>527</v>
      </c>
    </row>
    <row r="55" spans="2:8" ht="52.5" customHeight="1" x14ac:dyDescent="0.2">
      <c r="B55" s="119"/>
      <c r="C55" s="1245" t="s">
        <v>46</v>
      </c>
      <c r="D55" s="1245"/>
      <c r="E55" s="1246"/>
      <c r="F55" s="339">
        <v>1440</v>
      </c>
      <c r="G55" s="339">
        <v>1581</v>
      </c>
      <c r="H55" s="340">
        <v>1350</v>
      </c>
    </row>
    <row r="56" spans="2:8" ht="52.5" customHeight="1" x14ac:dyDescent="0.2">
      <c r="B56" s="120"/>
      <c r="C56" s="1247" t="s">
        <v>47</v>
      </c>
      <c r="D56" s="1247"/>
      <c r="E56" s="1248"/>
      <c r="F56" s="341">
        <v>354</v>
      </c>
      <c r="G56" s="341">
        <v>354</v>
      </c>
      <c r="H56" s="342">
        <v>354</v>
      </c>
    </row>
    <row r="57" spans="2:8" ht="53.25" customHeight="1" x14ac:dyDescent="0.2">
      <c r="B57" s="120"/>
      <c r="C57" s="1249" t="s">
        <v>48</v>
      </c>
      <c r="D57" s="1249"/>
      <c r="E57" s="1250"/>
      <c r="F57" s="343">
        <v>621</v>
      </c>
      <c r="G57" s="343">
        <v>646</v>
      </c>
      <c r="H57" s="344">
        <v>648</v>
      </c>
    </row>
    <row r="58" spans="2:8" ht="45.75" customHeight="1" x14ac:dyDescent="0.2">
      <c r="B58" s="121"/>
      <c r="C58" s="1237" t="s">
        <v>566</v>
      </c>
      <c r="D58" s="1238"/>
      <c r="E58" s="1239"/>
      <c r="F58" s="345">
        <v>328</v>
      </c>
      <c r="G58" s="345">
        <v>328</v>
      </c>
      <c r="H58" s="346">
        <v>329</v>
      </c>
    </row>
    <row r="59" spans="2:8" ht="45.75" customHeight="1" x14ac:dyDescent="0.2">
      <c r="B59" s="121"/>
      <c r="C59" s="1237" t="s">
        <v>567</v>
      </c>
      <c r="D59" s="1238"/>
      <c r="E59" s="1239"/>
      <c r="F59" s="345">
        <v>216</v>
      </c>
      <c r="G59" s="345">
        <v>216</v>
      </c>
      <c r="H59" s="346">
        <v>216</v>
      </c>
    </row>
    <row r="60" spans="2:8" ht="45.75" customHeight="1" x14ac:dyDescent="0.2">
      <c r="B60" s="121"/>
      <c r="C60" s="1237" t="s">
        <v>568</v>
      </c>
      <c r="D60" s="1238"/>
      <c r="E60" s="1239"/>
      <c r="F60" s="345" t="s">
        <v>565</v>
      </c>
      <c r="G60" s="345">
        <v>50</v>
      </c>
      <c r="H60" s="346">
        <v>60</v>
      </c>
    </row>
    <row r="61" spans="2:8" ht="45.75" customHeight="1" x14ac:dyDescent="0.2">
      <c r="B61" s="121"/>
      <c r="C61" s="1237" t="s">
        <v>569</v>
      </c>
      <c r="D61" s="1238"/>
      <c r="E61" s="1239"/>
      <c r="F61" s="345">
        <v>19</v>
      </c>
      <c r="G61" s="345">
        <v>14</v>
      </c>
      <c r="H61" s="346">
        <v>13</v>
      </c>
    </row>
    <row r="62" spans="2:8" ht="45.75" customHeight="1" thickBot="1" x14ac:dyDescent="0.25">
      <c r="B62" s="122"/>
      <c r="C62" s="1240" t="s">
        <v>570</v>
      </c>
      <c r="D62" s="1241"/>
      <c r="E62" s="1242"/>
      <c r="F62" s="347">
        <v>1</v>
      </c>
      <c r="G62" s="347">
        <v>1</v>
      </c>
      <c r="H62" s="348">
        <v>10</v>
      </c>
    </row>
    <row r="63" spans="2:8" ht="52.5" customHeight="1" thickBot="1" x14ac:dyDescent="0.25">
      <c r="B63" s="123"/>
      <c r="C63" s="1243" t="s">
        <v>49</v>
      </c>
      <c r="D63" s="1243"/>
      <c r="E63" s="1244"/>
      <c r="F63" s="349">
        <v>2415</v>
      </c>
      <c r="G63" s="349">
        <v>2581</v>
      </c>
      <c r="H63" s="350">
        <v>2353</v>
      </c>
    </row>
    <row r="64" spans="2:8" ht="13" x14ac:dyDescent="0.2"/>
  </sheetData>
  <sheetProtection algorithmName="SHA-512" hashValue="UYCgub85HZEVXB/HhhTDljYllZOCJr+WQPqNTXlOzWwrUcd9+O5wmflrh11gGqUwrihjJip1dyClpN+ZVxX+Ng==" saltValue="NNa6cR9RpTJuWHY/lrUgg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14D0D-160E-4F9F-BA0C-9E67B2F5232D}">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571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572</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90" t="s">
        <v>580</v>
      </c>
      <c r="AO43" s="391"/>
      <c r="AP43" s="391"/>
      <c r="AQ43" s="391"/>
      <c r="AR43" s="391"/>
      <c r="AS43" s="391"/>
      <c r="AT43" s="391"/>
      <c r="AU43" s="391"/>
      <c r="AV43" s="391"/>
      <c r="AW43" s="391"/>
      <c r="AX43" s="391"/>
      <c r="AY43" s="391"/>
      <c r="AZ43" s="391"/>
      <c r="BA43" s="391"/>
      <c r="BB43" s="391"/>
      <c r="BC43" s="391"/>
      <c r="BD43" s="391"/>
      <c r="BE43" s="391"/>
      <c r="BF43" s="391"/>
      <c r="BG43" s="391"/>
      <c r="BH43" s="391"/>
      <c r="BI43" s="391"/>
      <c r="BJ43" s="391"/>
      <c r="BK43" s="391"/>
      <c r="BL43" s="391"/>
      <c r="BM43" s="391"/>
      <c r="BN43" s="391"/>
      <c r="BO43" s="391"/>
      <c r="BP43" s="391"/>
      <c r="BQ43" s="391"/>
      <c r="BR43" s="391"/>
      <c r="BS43" s="391"/>
      <c r="BT43" s="391"/>
      <c r="BU43" s="391"/>
      <c r="BV43" s="391"/>
      <c r="BW43" s="391"/>
      <c r="BX43" s="391"/>
      <c r="BY43" s="391"/>
      <c r="BZ43" s="391"/>
      <c r="CA43" s="391"/>
      <c r="CB43" s="391"/>
      <c r="CC43" s="391"/>
      <c r="CD43" s="391"/>
      <c r="CE43" s="391"/>
      <c r="CF43" s="391"/>
      <c r="CG43" s="391"/>
      <c r="CH43" s="391"/>
      <c r="CI43" s="391"/>
      <c r="CJ43" s="391"/>
      <c r="CK43" s="391"/>
      <c r="CL43" s="391"/>
      <c r="CM43" s="391"/>
      <c r="CN43" s="391"/>
      <c r="CO43" s="391"/>
      <c r="CP43" s="391"/>
      <c r="CQ43" s="391"/>
      <c r="CR43" s="391"/>
      <c r="CS43" s="391"/>
      <c r="CT43" s="391"/>
      <c r="CU43" s="391"/>
      <c r="CV43" s="391"/>
      <c r="CW43" s="391"/>
      <c r="CX43" s="391"/>
      <c r="CY43" s="391"/>
      <c r="CZ43" s="391"/>
      <c r="DA43" s="391"/>
      <c r="DB43" s="391"/>
      <c r="DC43" s="392"/>
    </row>
    <row r="44" spans="2:109" ht="13" x14ac:dyDescent="0.2">
      <c r="B44" s="247"/>
      <c r="AN44" s="393"/>
      <c r="AO44" s="394"/>
      <c r="AP44" s="394"/>
      <c r="AQ44" s="394"/>
      <c r="AR44" s="394"/>
      <c r="AS44" s="394"/>
      <c r="AT44" s="394"/>
      <c r="AU44" s="394"/>
      <c r="AV44" s="394"/>
      <c r="AW44" s="394"/>
      <c r="AX44" s="394"/>
      <c r="AY44" s="394"/>
      <c r="AZ44" s="394"/>
      <c r="BA44" s="394"/>
      <c r="BB44" s="394"/>
      <c r="BC44" s="394"/>
      <c r="BD44" s="394"/>
      <c r="BE44" s="394"/>
      <c r="BF44" s="394"/>
      <c r="BG44" s="394"/>
      <c r="BH44" s="394"/>
      <c r="BI44" s="394"/>
      <c r="BJ44" s="394"/>
      <c r="BK44" s="394"/>
      <c r="BL44" s="394"/>
      <c r="BM44" s="394"/>
      <c r="BN44" s="394"/>
      <c r="BO44" s="394"/>
      <c r="BP44" s="394"/>
      <c r="BQ44" s="394"/>
      <c r="BR44" s="394"/>
      <c r="BS44" s="394"/>
      <c r="BT44" s="394"/>
      <c r="BU44" s="394"/>
      <c r="BV44" s="394"/>
      <c r="BW44" s="394"/>
      <c r="BX44" s="394"/>
      <c r="BY44" s="394"/>
      <c r="BZ44" s="394"/>
      <c r="CA44" s="394"/>
      <c r="CB44" s="394"/>
      <c r="CC44" s="394"/>
      <c r="CD44" s="394"/>
      <c r="CE44" s="394"/>
      <c r="CF44" s="394"/>
      <c r="CG44" s="394"/>
      <c r="CH44" s="394"/>
      <c r="CI44" s="394"/>
      <c r="CJ44" s="394"/>
      <c r="CK44" s="394"/>
      <c r="CL44" s="394"/>
      <c r="CM44" s="394"/>
      <c r="CN44" s="394"/>
      <c r="CO44" s="394"/>
      <c r="CP44" s="394"/>
      <c r="CQ44" s="394"/>
      <c r="CR44" s="394"/>
      <c r="CS44" s="394"/>
      <c r="CT44" s="394"/>
      <c r="CU44" s="394"/>
      <c r="CV44" s="394"/>
      <c r="CW44" s="394"/>
      <c r="CX44" s="394"/>
      <c r="CY44" s="394"/>
      <c r="CZ44" s="394"/>
      <c r="DA44" s="394"/>
      <c r="DB44" s="394"/>
      <c r="DC44" s="395"/>
    </row>
    <row r="45" spans="2:109" ht="13" x14ac:dyDescent="0.2">
      <c r="B45" s="247"/>
      <c r="AN45" s="393"/>
      <c r="AO45" s="394"/>
      <c r="AP45" s="394"/>
      <c r="AQ45" s="394"/>
      <c r="AR45" s="394"/>
      <c r="AS45" s="394"/>
      <c r="AT45" s="394"/>
      <c r="AU45" s="394"/>
      <c r="AV45" s="394"/>
      <c r="AW45" s="394"/>
      <c r="AX45" s="394"/>
      <c r="AY45" s="394"/>
      <c r="AZ45" s="394"/>
      <c r="BA45" s="394"/>
      <c r="BB45" s="394"/>
      <c r="BC45" s="394"/>
      <c r="BD45" s="394"/>
      <c r="BE45" s="394"/>
      <c r="BF45" s="394"/>
      <c r="BG45" s="394"/>
      <c r="BH45" s="394"/>
      <c r="BI45" s="394"/>
      <c r="BJ45" s="394"/>
      <c r="BK45" s="394"/>
      <c r="BL45" s="394"/>
      <c r="BM45" s="394"/>
      <c r="BN45" s="394"/>
      <c r="BO45" s="394"/>
      <c r="BP45" s="394"/>
      <c r="BQ45" s="394"/>
      <c r="BR45" s="394"/>
      <c r="BS45" s="394"/>
      <c r="BT45" s="394"/>
      <c r="BU45" s="394"/>
      <c r="BV45" s="394"/>
      <c r="BW45" s="394"/>
      <c r="BX45" s="394"/>
      <c r="BY45" s="394"/>
      <c r="BZ45" s="394"/>
      <c r="CA45" s="394"/>
      <c r="CB45" s="394"/>
      <c r="CC45" s="394"/>
      <c r="CD45" s="394"/>
      <c r="CE45" s="394"/>
      <c r="CF45" s="394"/>
      <c r="CG45" s="394"/>
      <c r="CH45" s="394"/>
      <c r="CI45" s="394"/>
      <c r="CJ45" s="394"/>
      <c r="CK45" s="394"/>
      <c r="CL45" s="394"/>
      <c r="CM45" s="394"/>
      <c r="CN45" s="394"/>
      <c r="CO45" s="394"/>
      <c r="CP45" s="394"/>
      <c r="CQ45" s="394"/>
      <c r="CR45" s="394"/>
      <c r="CS45" s="394"/>
      <c r="CT45" s="394"/>
      <c r="CU45" s="394"/>
      <c r="CV45" s="394"/>
      <c r="CW45" s="394"/>
      <c r="CX45" s="394"/>
      <c r="CY45" s="394"/>
      <c r="CZ45" s="394"/>
      <c r="DA45" s="394"/>
      <c r="DB45" s="394"/>
      <c r="DC45" s="395"/>
    </row>
    <row r="46" spans="2:109" ht="13" x14ac:dyDescent="0.2">
      <c r="B46" s="247"/>
      <c r="AN46" s="393"/>
      <c r="AO46" s="394"/>
      <c r="AP46" s="394"/>
      <c r="AQ46" s="394"/>
      <c r="AR46" s="394"/>
      <c r="AS46" s="394"/>
      <c r="AT46" s="394"/>
      <c r="AU46" s="394"/>
      <c r="AV46" s="394"/>
      <c r="AW46" s="394"/>
      <c r="AX46" s="394"/>
      <c r="AY46" s="394"/>
      <c r="AZ46" s="394"/>
      <c r="BA46" s="394"/>
      <c r="BB46" s="394"/>
      <c r="BC46" s="394"/>
      <c r="BD46" s="394"/>
      <c r="BE46" s="394"/>
      <c r="BF46" s="394"/>
      <c r="BG46" s="394"/>
      <c r="BH46" s="394"/>
      <c r="BI46" s="394"/>
      <c r="BJ46" s="394"/>
      <c r="BK46" s="394"/>
      <c r="BL46" s="394"/>
      <c r="BM46" s="394"/>
      <c r="BN46" s="394"/>
      <c r="BO46" s="394"/>
      <c r="BP46" s="394"/>
      <c r="BQ46" s="394"/>
      <c r="BR46" s="394"/>
      <c r="BS46" s="394"/>
      <c r="BT46" s="394"/>
      <c r="BU46" s="394"/>
      <c r="BV46" s="394"/>
      <c r="BW46" s="394"/>
      <c r="BX46" s="394"/>
      <c r="BY46" s="394"/>
      <c r="BZ46" s="394"/>
      <c r="CA46" s="394"/>
      <c r="CB46" s="394"/>
      <c r="CC46" s="394"/>
      <c r="CD46" s="394"/>
      <c r="CE46" s="394"/>
      <c r="CF46" s="394"/>
      <c r="CG46" s="394"/>
      <c r="CH46" s="394"/>
      <c r="CI46" s="394"/>
      <c r="CJ46" s="394"/>
      <c r="CK46" s="394"/>
      <c r="CL46" s="394"/>
      <c r="CM46" s="394"/>
      <c r="CN46" s="394"/>
      <c r="CO46" s="394"/>
      <c r="CP46" s="394"/>
      <c r="CQ46" s="394"/>
      <c r="CR46" s="394"/>
      <c r="CS46" s="394"/>
      <c r="CT46" s="394"/>
      <c r="CU46" s="394"/>
      <c r="CV46" s="394"/>
      <c r="CW46" s="394"/>
      <c r="CX46" s="394"/>
      <c r="CY46" s="394"/>
      <c r="CZ46" s="394"/>
      <c r="DA46" s="394"/>
      <c r="DB46" s="394"/>
      <c r="DC46" s="395"/>
    </row>
    <row r="47" spans="2:109" ht="13" x14ac:dyDescent="0.2">
      <c r="B47" s="247"/>
      <c r="AN47" s="396"/>
      <c r="AO47" s="397"/>
      <c r="AP47" s="397"/>
      <c r="AQ47" s="397"/>
      <c r="AR47" s="397"/>
      <c r="AS47" s="397"/>
      <c r="AT47" s="397"/>
      <c r="AU47" s="397"/>
      <c r="AV47" s="397"/>
      <c r="AW47" s="397"/>
      <c r="AX47" s="397"/>
      <c r="AY47" s="397"/>
      <c r="AZ47" s="397"/>
      <c r="BA47" s="397"/>
      <c r="BB47" s="397"/>
      <c r="BC47" s="397"/>
      <c r="BD47" s="397"/>
      <c r="BE47" s="397"/>
      <c r="BF47" s="397"/>
      <c r="BG47" s="397"/>
      <c r="BH47" s="397"/>
      <c r="BI47" s="397"/>
      <c r="BJ47" s="397"/>
      <c r="BK47" s="397"/>
      <c r="BL47" s="397"/>
      <c r="BM47" s="397"/>
      <c r="BN47" s="397"/>
      <c r="BO47" s="397"/>
      <c r="BP47" s="397"/>
      <c r="BQ47" s="397"/>
      <c r="BR47" s="397"/>
      <c r="BS47" s="397"/>
      <c r="BT47" s="397"/>
      <c r="BU47" s="397"/>
      <c r="BV47" s="397"/>
      <c r="BW47" s="397"/>
      <c r="BX47" s="397"/>
      <c r="BY47" s="397"/>
      <c r="BZ47" s="397"/>
      <c r="CA47" s="397"/>
      <c r="CB47" s="397"/>
      <c r="CC47" s="397"/>
      <c r="CD47" s="397"/>
      <c r="CE47" s="397"/>
      <c r="CF47" s="397"/>
      <c r="CG47" s="397"/>
      <c r="CH47" s="397"/>
      <c r="CI47" s="397"/>
      <c r="CJ47" s="397"/>
      <c r="CK47" s="397"/>
      <c r="CL47" s="397"/>
      <c r="CM47" s="397"/>
      <c r="CN47" s="397"/>
      <c r="CO47" s="397"/>
      <c r="CP47" s="397"/>
      <c r="CQ47" s="397"/>
      <c r="CR47" s="397"/>
      <c r="CS47" s="397"/>
      <c r="CT47" s="397"/>
      <c r="CU47" s="397"/>
      <c r="CV47" s="397"/>
      <c r="CW47" s="397"/>
      <c r="CX47" s="397"/>
      <c r="CY47" s="397"/>
      <c r="CZ47" s="397"/>
      <c r="DA47" s="397"/>
      <c r="DB47" s="397"/>
      <c r="DC47" s="398"/>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573</v>
      </c>
    </row>
    <row r="50" spans="1:109" ht="13" x14ac:dyDescent="0.2">
      <c r="B50" s="247"/>
      <c r="G50" s="383"/>
      <c r="H50" s="383"/>
      <c r="I50" s="383"/>
      <c r="J50" s="383"/>
      <c r="K50" s="360"/>
      <c r="L50" s="360"/>
      <c r="M50" s="361"/>
      <c r="N50" s="361"/>
      <c r="AN50" s="386"/>
      <c r="AO50" s="387"/>
      <c r="AP50" s="387"/>
      <c r="AQ50" s="387"/>
      <c r="AR50" s="387"/>
      <c r="AS50" s="387"/>
      <c r="AT50" s="387"/>
      <c r="AU50" s="387"/>
      <c r="AV50" s="387"/>
      <c r="AW50" s="387"/>
      <c r="AX50" s="387"/>
      <c r="AY50" s="387"/>
      <c r="AZ50" s="387"/>
      <c r="BA50" s="387"/>
      <c r="BB50" s="387"/>
      <c r="BC50" s="387"/>
      <c r="BD50" s="387"/>
      <c r="BE50" s="387"/>
      <c r="BF50" s="387"/>
      <c r="BG50" s="387"/>
      <c r="BH50" s="387"/>
      <c r="BI50" s="387"/>
      <c r="BJ50" s="387"/>
      <c r="BK50" s="387"/>
      <c r="BL50" s="387"/>
      <c r="BM50" s="387"/>
      <c r="BN50" s="387"/>
      <c r="BO50" s="388"/>
      <c r="BP50" s="382" t="s">
        <v>523</v>
      </c>
      <c r="BQ50" s="382"/>
      <c r="BR50" s="382"/>
      <c r="BS50" s="382"/>
      <c r="BT50" s="382"/>
      <c r="BU50" s="382"/>
      <c r="BV50" s="382"/>
      <c r="BW50" s="382"/>
      <c r="BX50" s="382" t="s">
        <v>524</v>
      </c>
      <c r="BY50" s="382"/>
      <c r="BZ50" s="382"/>
      <c r="CA50" s="382"/>
      <c r="CB50" s="382"/>
      <c r="CC50" s="382"/>
      <c r="CD50" s="382"/>
      <c r="CE50" s="382"/>
      <c r="CF50" s="382" t="s">
        <v>525</v>
      </c>
      <c r="CG50" s="382"/>
      <c r="CH50" s="382"/>
      <c r="CI50" s="382"/>
      <c r="CJ50" s="382"/>
      <c r="CK50" s="382"/>
      <c r="CL50" s="382"/>
      <c r="CM50" s="382"/>
      <c r="CN50" s="382" t="s">
        <v>526</v>
      </c>
      <c r="CO50" s="382"/>
      <c r="CP50" s="382"/>
      <c r="CQ50" s="382"/>
      <c r="CR50" s="382"/>
      <c r="CS50" s="382"/>
      <c r="CT50" s="382"/>
      <c r="CU50" s="382"/>
      <c r="CV50" s="382" t="s">
        <v>527</v>
      </c>
      <c r="CW50" s="382"/>
      <c r="CX50" s="382"/>
      <c r="CY50" s="382"/>
      <c r="CZ50" s="382"/>
      <c r="DA50" s="382"/>
      <c r="DB50" s="382"/>
      <c r="DC50" s="382"/>
    </row>
    <row r="51" spans="1:109" ht="13.5" customHeight="1" x14ac:dyDescent="0.2">
      <c r="B51" s="247"/>
      <c r="G51" s="385"/>
      <c r="H51" s="385"/>
      <c r="I51" s="399"/>
      <c r="J51" s="399"/>
      <c r="K51" s="384"/>
      <c r="L51" s="384"/>
      <c r="M51" s="384"/>
      <c r="N51" s="384"/>
      <c r="AM51" s="359"/>
      <c r="AN51" s="380" t="s">
        <v>574</v>
      </c>
      <c r="AO51" s="380"/>
      <c r="AP51" s="380"/>
      <c r="AQ51" s="380"/>
      <c r="AR51" s="380"/>
      <c r="AS51" s="380"/>
      <c r="AT51" s="380"/>
      <c r="AU51" s="380"/>
      <c r="AV51" s="380"/>
      <c r="AW51" s="380"/>
      <c r="AX51" s="380"/>
      <c r="AY51" s="380"/>
      <c r="AZ51" s="380"/>
      <c r="BA51" s="380"/>
      <c r="BB51" s="380" t="s">
        <v>575</v>
      </c>
      <c r="BC51" s="380"/>
      <c r="BD51" s="380"/>
      <c r="BE51" s="380"/>
      <c r="BF51" s="380"/>
      <c r="BG51" s="380"/>
      <c r="BH51" s="380"/>
      <c r="BI51" s="380"/>
      <c r="BJ51" s="380"/>
      <c r="BK51" s="380"/>
      <c r="BL51" s="380"/>
      <c r="BM51" s="380"/>
      <c r="BN51" s="380"/>
      <c r="BO51" s="380"/>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89"/>
      <c r="CW51" s="377"/>
      <c r="CX51" s="377"/>
      <c r="CY51" s="377"/>
      <c r="CZ51" s="377"/>
      <c r="DA51" s="377"/>
      <c r="DB51" s="377"/>
      <c r="DC51" s="377"/>
    </row>
    <row r="52" spans="1:109" ht="13" x14ac:dyDescent="0.2">
      <c r="B52" s="247"/>
      <c r="G52" s="385"/>
      <c r="H52" s="385"/>
      <c r="I52" s="399"/>
      <c r="J52" s="399"/>
      <c r="K52" s="384"/>
      <c r="L52" s="384"/>
      <c r="M52" s="384"/>
      <c r="N52" s="384"/>
      <c r="AM52" s="359"/>
      <c r="AN52" s="380"/>
      <c r="AO52" s="380"/>
      <c r="AP52" s="380"/>
      <c r="AQ52" s="380"/>
      <c r="AR52" s="380"/>
      <c r="AS52" s="380"/>
      <c r="AT52" s="380"/>
      <c r="AU52" s="380"/>
      <c r="AV52" s="380"/>
      <c r="AW52" s="380"/>
      <c r="AX52" s="380"/>
      <c r="AY52" s="380"/>
      <c r="AZ52" s="380"/>
      <c r="BA52" s="380"/>
      <c r="BB52" s="380"/>
      <c r="BC52" s="380"/>
      <c r="BD52" s="380"/>
      <c r="BE52" s="380"/>
      <c r="BF52" s="380"/>
      <c r="BG52" s="380"/>
      <c r="BH52" s="380"/>
      <c r="BI52" s="380"/>
      <c r="BJ52" s="380"/>
      <c r="BK52" s="380"/>
      <c r="BL52" s="380"/>
      <c r="BM52" s="380"/>
      <c r="BN52" s="380"/>
      <c r="BO52" s="380"/>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row>
    <row r="53" spans="1:109" ht="13" x14ac:dyDescent="0.2">
      <c r="A53" s="358"/>
      <c r="B53" s="247"/>
      <c r="G53" s="385"/>
      <c r="H53" s="385"/>
      <c r="I53" s="383"/>
      <c r="J53" s="383"/>
      <c r="K53" s="384"/>
      <c r="L53" s="384"/>
      <c r="M53" s="384"/>
      <c r="N53" s="384"/>
      <c r="AM53" s="359"/>
      <c r="AN53" s="380"/>
      <c r="AO53" s="380"/>
      <c r="AP53" s="380"/>
      <c r="AQ53" s="380"/>
      <c r="AR53" s="380"/>
      <c r="AS53" s="380"/>
      <c r="AT53" s="380"/>
      <c r="AU53" s="380"/>
      <c r="AV53" s="380"/>
      <c r="AW53" s="380"/>
      <c r="AX53" s="380"/>
      <c r="AY53" s="380"/>
      <c r="AZ53" s="380"/>
      <c r="BA53" s="380"/>
      <c r="BB53" s="380" t="s">
        <v>576</v>
      </c>
      <c r="BC53" s="380"/>
      <c r="BD53" s="380"/>
      <c r="BE53" s="380"/>
      <c r="BF53" s="380"/>
      <c r="BG53" s="380"/>
      <c r="BH53" s="380"/>
      <c r="BI53" s="380"/>
      <c r="BJ53" s="380"/>
      <c r="BK53" s="380"/>
      <c r="BL53" s="380"/>
      <c r="BM53" s="380"/>
      <c r="BN53" s="380"/>
      <c r="BO53" s="380"/>
      <c r="BP53" s="377">
        <v>66.3</v>
      </c>
      <c r="BQ53" s="377"/>
      <c r="BR53" s="377"/>
      <c r="BS53" s="377"/>
      <c r="BT53" s="377"/>
      <c r="BU53" s="377"/>
      <c r="BV53" s="377"/>
      <c r="BW53" s="377"/>
      <c r="BX53" s="377">
        <v>67.5</v>
      </c>
      <c r="BY53" s="377"/>
      <c r="BZ53" s="377"/>
      <c r="CA53" s="377"/>
      <c r="CB53" s="377"/>
      <c r="CC53" s="377"/>
      <c r="CD53" s="377"/>
      <c r="CE53" s="377"/>
      <c r="CF53" s="377">
        <v>68.599999999999994</v>
      </c>
      <c r="CG53" s="377"/>
      <c r="CH53" s="377"/>
      <c r="CI53" s="377"/>
      <c r="CJ53" s="377"/>
      <c r="CK53" s="377"/>
      <c r="CL53" s="377"/>
      <c r="CM53" s="377"/>
      <c r="CN53" s="377">
        <v>71</v>
      </c>
      <c r="CO53" s="377"/>
      <c r="CP53" s="377"/>
      <c r="CQ53" s="377"/>
      <c r="CR53" s="377"/>
      <c r="CS53" s="377"/>
      <c r="CT53" s="377"/>
      <c r="CU53" s="377"/>
      <c r="CV53" s="389"/>
      <c r="CW53" s="377"/>
      <c r="CX53" s="377"/>
      <c r="CY53" s="377"/>
      <c r="CZ53" s="377"/>
      <c r="DA53" s="377"/>
      <c r="DB53" s="377"/>
      <c r="DC53" s="377"/>
    </row>
    <row r="54" spans="1:109" ht="13" x14ac:dyDescent="0.2">
      <c r="A54" s="358"/>
      <c r="B54" s="247"/>
      <c r="G54" s="385"/>
      <c r="H54" s="385"/>
      <c r="I54" s="383"/>
      <c r="J54" s="383"/>
      <c r="K54" s="384"/>
      <c r="L54" s="384"/>
      <c r="M54" s="384"/>
      <c r="N54" s="384"/>
      <c r="AM54" s="359"/>
      <c r="AN54" s="380"/>
      <c r="AO54" s="380"/>
      <c r="AP54" s="380"/>
      <c r="AQ54" s="380"/>
      <c r="AR54" s="380"/>
      <c r="AS54" s="380"/>
      <c r="AT54" s="380"/>
      <c r="AU54" s="380"/>
      <c r="AV54" s="380"/>
      <c r="AW54" s="380"/>
      <c r="AX54" s="380"/>
      <c r="AY54" s="380"/>
      <c r="AZ54" s="380"/>
      <c r="BA54" s="380"/>
      <c r="BB54" s="380"/>
      <c r="BC54" s="380"/>
      <c r="BD54" s="380"/>
      <c r="BE54" s="380"/>
      <c r="BF54" s="380"/>
      <c r="BG54" s="380"/>
      <c r="BH54" s="380"/>
      <c r="BI54" s="380"/>
      <c r="BJ54" s="380"/>
      <c r="BK54" s="380"/>
      <c r="BL54" s="380"/>
      <c r="BM54" s="380"/>
      <c r="BN54" s="380"/>
      <c r="BO54" s="380"/>
      <c r="BP54" s="377"/>
      <c r="BQ54" s="377"/>
      <c r="BR54" s="377"/>
      <c r="BS54" s="377"/>
      <c r="BT54" s="377"/>
      <c r="BU54" s="377"/>
      <c r="BV54" s="377"/>
      <c r="BW54" s="377"/>
      <c r="BX54" s="377"/>
      <c r="BY54" s="377"/>
      <c r="BZ54" s="377"/>
      <c r="CA54" s="377"/>
      <c r="CB54" s="377"/>
      <c r="CC54" s="377"/>
      <c r="CD54" s="377"/>
      <c r="CE54" s="377"/>
      <c r="CF54" s="377"/>
      <c r="CG54" s="377"/>
      <c r="CH54" s="377"/>
      <c r="CI54" s="377"/>
      <c r="CJ54" s="377"/>
      <c r="CK54" s="377"/>
      <c r="CL54" s="377"/>
      <c r="CM54" s="377"/>
      <c r="CN54" s="377"/>
      <c r="CO54" s="377"/>
      <c r="CP54" s="377"/>
      <c r="CQ54" s="377"/>
      <c r="CR54" s="377"/>
      <c r="CS54" s="377"/>
      <c r="CT54" s="377"/>
      <c r="CU54" s="377"/>
      <c r="CV54" s="377"/>
      <c r="CW54" s="377"/>
      <c r="CX54" s="377"/>
      <c r="CY54" s="377"/>
      <c r="CZ54" s="377"/>
      <c r="DA54" s="377"/>
      <c r="DB54" s="377"/>
      <c r="DC54" s="377"/>
    </row>
    <row r="55" spans="1:109" ht="13" x14ac:dyDescent="0.2">
      <c r="A55" s="358"/>
      <c r="B55" s="247"/>
      <c r="G55" s="383"/>
      <c r="H55" s="383"/>
      <c r="I55" s="383"/>
      <c r="J55" s="383"/>
      <c r="K55" s="384"/>
      <c r="L55" s="384"/>
      <c r="M55" s="384"/>
      <c r="N55" s="384"/>
      <c r="AN55" s="382" t="s">
        <v>577</v>
      </c>
      <c r="AO55" s="382"/>
      <c r="AP55" s="382"/>
      <c r="AQ55" s="382"/>
      <c r="AR55" s="382"/>
      <c r="AS55" s="382"/>
      <c r="AT55" s="382"/>
      <c r="AU55" s="382"/>
      <c r="AV55" s="382"/>
      <c r="AW55" s="382"/>
      <c r="AX55" s="382"/>
      <c r="AY55" s="382"/>
      <c r="AZ55" s="382"/>
      <c r="BA55" s="382"/>
      <c r="BB55" s="380" t="s">
        <v>575</v>
      </c>
      <c r="BC55" s="380"/>
      <c r="BD55" s="380"/>
      <c r="BE55" s="380"/>
      <c r="BF55" s="380"/>
      <c r="BG55" s="380"/>
      <c r="BH55" s="380"/>
      <c r="BI55" s="380"/>
      <c r="BJ55" s="380"/>
      <c r="BK55" s="380"/>
      <c r="BL55" s="380"/>
      <c r="BM55" s="380"/>
      <c r="BN55" s="380"/>
      <c r="BO55" s="380"/>
      <c r="BP55" s="377">
        <v>0</v>
      </c>
      <c r="BQ55" s="377"/>
      <c r="BR55" s="377"/>
      <c r="BS55" s="377"/>
      <c r="BT55" s="377"/>
      <c r="BU55" s="377"/>
      <c r="BV55" s="377"/>
      <c r="BW55" s="377"/>
      <c r="BX55" s="377">
        <v>0</v>
      </c>
      <c r="BY55" s="377"/>
      <c r="BZ55" s="377"/>
      <c r="CA55" s="377"/>
      <c r="CB55" s="377"/>
      <c r="CC55" s="377"/>
      <c r="CD55" s="377"/>
      <c r="CE55" s="377"/>
      <c r="CF55" s="377">
        <v>0</v>
      </c>
      <c r="CG55" s="377"/>
      <c r="CH55" s="377"/>
      <c r="CI55" s="377"/>
      <c r="CJ55" s="377"/>
      <c r="CK55" s="377"/>
      <c r="CL55" s="377"/>
      <c r="CM55" s="377"/>
      <c r="CN55" s="377">
        <v>0</v>
      </c>
      <c r="CO55" s="377"/>
      <c r="CP55" s="377"/>
      <c r="CQ55" s="377"/>
      <c r="CR55" s="377"/>
      <c r="CS55" s="377"/>
      <c r="CT55" s="377"/>
      <c r="CU55" s="377"/>
      <c r="CV55" s="389"/>
      <c r="CW55" s="377"/>
      <c r="CX55" s="377"/>
      <c r="CY55" s="377"/>
      <c r="CZ55" s="377"/>
      <c r="DA55" s="377"/>
      <c r="DB55" s="377"/>
      <c r="DC55" s="377"/>
    </row>
    <row r="56" spans="1:109" ht="13" x14ac:dyDescent="0.2">
      <c r="A56" s="358"/>
      <c r="B56" s="247"/>
      <c r="G56" s="383"/>
      <c r="H56" s="383"/>
      <c r="I56" s="383"/>
      <c r="J56" s="383"/>
      <c r="K56" s="384"/>
      <c r="L56" s="384"/>
      <c r="M56" s="384"/>
      <c r="N56" s="384"/>
      <c r="AN56" s="382"/>
      <c r="AO56" s="382"/>
      <c r="AP56" s="382"/>
      <c r="AQ56" s="382"/>
      <c r="AR56" s="382"/>
      <c r="AS56" s="382"/>
      <c r="AT56" s="382"/>
      <c r="AU56" s="382"/>
      <c r="AV56" s="382"/>
      <c r="AW56" s="382"/>
      <c r="AX56" s="382"/>
      <c r="AY56" s="382"/>
      <c r="AZ56" s="382"/>
      <c r="BA56" s="382"/>
      <c r="BB56" s="380"/>
      <c r="BC56" s="380"/>
      <c r="BD56" s="380"/>
      <c r="BE56" s="380"/>
      <c r="BF56" s="380"/>
      <c r="BG56" s="380"/>
      <c r="BH56" s="380"/>
      <c r="BI56" s="380"/>
      <c r="BJ56" s="380"/>
      <c r="BK56" s="380"/>
      <c r="BL56" s="380"/>
      <c r="BM56" s="380"/>
      <c r="BN56" s="380"/>
      <c r="BO56" s="380"/>
      <c r="BP56" s="377"/>
      <c r="BQ56" s="377"/>
      <c r="BR56" s="377"/>
      <c r="BS56" s="377"/>
      <c r="BT56" s="377"/>
      <c r="BU56" s="377"/>
      <c r="BV56" s="377"/>
      <c r="BW56" s="377"/>
      <c r="BX56" s="377"/>
      <c r="BY56" s="377"/>
      <c r="BZ56" s="377"/>
      <c r="CA56" s="377"/>
      <c r="CB56" s="377"/>
      <c r="CC56" s="377"/>
      <c r="CD56" s="377"/>
      <c r="CE56" s="377"/>
      <c r="CF56" s="377"/>
      <c r="CG56" s="377"/>
      <c r="CH56" s="377"/>
      <c r="CI56" s="377"/>
      <c r="CJ56" s="377"/>
      <c r="CK56" s="377"/>
      <c r="CL56" s="377"/>
      <c r="CM56" s="377"/>
      <c r="CN56" s="377"/>
      <c r="CO56" s="377"/>
      <c r="CP56" s="377"/>
      <c r="CQ56" s="377"/>
      <c r="CR56" s="377"/>
      <c r="CS56" s="377"/>
      <c r="CT56" s="377"/>
      <c r="CU56" s="377"/>
      <c r="CV56" s="377"/>
      <c r="CW56" s="377"/>
      <c r="CX56" s="377"/>
      <c r="CY56" s="377"/>
      <c r="CZ56" s="377"/>
      <c r="DA56" s="377"/>
      <c r="DB56" s="377"/>
      <c r="DC56" s="377"/>
    </row>
    <row r="57" spans="1:109" s="358" customFormat="1" ht="13" x14ac:dyDescent="0.2">
      <c r="B57" s="362"/>
      <c r="G57" s="383"/>
      <c r="H57" s="383"/>
      <c r="I57" s="378"/>
      <c r="J57" s="378"/>
      <c r="K57" s="384"/>
      <c r="L57" s="384"/>
      <c r="M57" s="384"/>
      <c r="N57" s="384"/>
      <c r="AM57" s="243"/>
      <c r="AN57" s="382"/>
      <c r="AO57" s="382"/>
      <c r="AP57" s="382"/>
      <c r="AQ57" s="382"/>
      <c r="AR57" s="382"/>
      <c r="AS57" s="382"/>
      <c r="AT57" s="382"/>
      <c r="AU57" s="382"/>
      <c r="AV57" s="382"/>
      <c r="AW57" s="382"/>
      <c r="AX57" s="382"/>
      <c r="AY57" s="382"/>
      <c r="AZ57" s="382"/>
      <c r="BA57" s="382"/>
      <c r="BB57" s="380" t="s">
        <v>576</v>
      </c>
      <c r="BC57" s="380"/>
      <c r="BD57" s="380"/>
      <c r="BE57" s="380"/>
      <c r="BF57" s="380"/>
      <c r="BG57" s="380"/>
      <c r="BH57" s="380"/>
      <c r="BI57" s="380"/>
      <c r="BJ57" s="380"/>
      <c r="BK57" s="380"/>
      <c r="BL57" s="380"/>
      <c r="BM57" s="380"/>
      <c r="BN57" s="380"/>
      <c r="BO57" s="380"/>
      <c r="BP57" s="377">
        <v>64.400000000000006</v>
      </c>
      <c r="BQ57" s="377"/>
      <c r="BR57" s="377"/>
      <c r="BS57" s="377"/>
      <c r="BT57" s="377"/>
      <c r="BU57" s="377"/>
      <c r="BV57" s="377"/>
      <c r="BW57" s="377"/>
      <c r="BX57" s="377">
        <v>65.3</v>
      </c>
      <c r="BY57" s="377"/>
      <c r="BZ57" s="377"/>
      <c r="CA57" s="377"/>
      <c r="CB57" s="377"/>
      <c r="CC57" s="377"/>
      <c r="CD57" s="377"/>
      <c r="CE57" s="377"/>
      <c r="CF57" s="377">
        <v>66.7</v>
      </c>
      <c r="CG57" s="377"/>
      <c r="CH57" s="377"/>
      <c r="CI57" s="377"/>
      <c r="CJ57" s="377"/>
      <c r="CK57" s="377"/>
      <c r="CL57" s="377"/>
      <c r="CM57" s="377"/>
      <c r="CN57" s="377">
        <v>67.2</v>
      </c>
      <c r="CO57" s="377"/>
      <c r="CP57" s="377"/>
      <c r="CQ57" s="377"/>
      <c r="CR57" s="377"/>
      <c r="CS57" s="377"/>
      <c r="CT57" s="377"/>
      <c r="CU57" s="377"/>
      <c r="CV57" s="389"/>
      <c r="CW57" s="377"/>
      <c r="CX57" s="377"/>
      <c r="CY57" s="377"/>
      <c r="CZ57" s="377"/>
      <c r="DA57" s="377"/>
      <c r="DB57" s="377"/>
      <c r="DC57" s="377"/>
      <c r="DD57" s="363"/>
      <c r="DE57" s="362"/>
    </row>
    <row r="58" spans="1:109" s="358" customFormat="1" ht="13" x14ac:dyDescent="0.2">
      <c r="A58" s="243"/>
      <c r="B58" s="362"/>
      <c r="G58" s="383"/>
      <c r="H58" s="383"/>
      <c r="I58" s="378"/>
      <c r="J58" s="378"/>
      <c r="K58" s="384"/>
      <c r="L58" s="384"/>
      <c r="M58" s="384"/>
      <c r="N58" s="384"/>
      <c r="AM58" s="243"/>
      <c r="AN58" s="382"/>
      <c r="AO58" s="382"/>
      <c r="AP58" s="382"/>
      <c r="AQ58" s="382"/>
      <c r="AR58" s="382"/>
      <c r="AS58" s="382"/>
      <c r="AT58" s="382"/>
      <c r="AU58" s="382"/>
      <c r="AV58" s="382"/>
      <c r="AW58" s="382"/>
      <c r="AX58" s="382"/>
      <c r="AY58" s="382"/>
      <c r="AZ58" s="382"/>
      <c r="BA58" s="382"/>
      <c r="BB58" s="380"/>
      <c r="BC58" s="380"/>
      <c r="BD58" s="380"/>
      <c r="BE58" s="380"/>
      <c r="BF58" s="380"/>
      <c r="BG58" s="380"/>
      <c r="BH58" s="380"/>
      <c r="BI58" s="380"/>
      <c r="BJ58" s="380"/>
      <c r="BK58" s="380"/>
      <c r="BL58" s="380"/>
      <c r="BM58" s="380"/>
      <c r="BN58" s="380"/>
      <c r="BO58" s="380"/>
      <c r="BP58" s="377"/>
      <c r="BQ58" s="377"/>
      <c r="BR58" s="377"/>
      <c r="BS58" s="377"/>
      <c r="BT58" s="377"/>
      <c r="BU58" s="377"/>
      <c r="BV58" s="377"/>
      <c r="BW58" s="377"/>
      <c r="BX58" s="377"/>
      <c r="BY58" s="377"/>
      <c r="BZ58" s="377"/>
      <c r="CA58" s="377"/>
      <c r="CB58" s="377"/>
      <c r="CC58" s="377"/>
      <c r="CD58" s="377"/>
      <c r="CE58" s="377"/>
      <c r="CF58" s="377"/>
      <c r="CG58" s="377"/>
      <c r="CH58" s="377"/>
      <c r="CI58" s="377"/>
      <c r="CJ58" s="377"/>
      <c r="CK58" s="377"/>
      <c r="CL58" s="377"/>
      <c r="CM58" s="377"/>
      <c r="CN58" s="377"/>
      <c r="CO58" s="377"/>
      <c r="CP58" s="377"/>
      <c r="CQ58" s="377"/>
      <c r="CR58" s="377"/>
      <c r="CS58" s="377"/>
      <c r="CT58" s="377"/>
      <c r="CU58" s="377"/>
      <c r="CV58" s="377"/>
      <c r="CW58" s="377"/>
      <c r="CX58" s="377"/>
      <c r="CY58" s="377"/>
      <c r="CZ58" s="377"/>
      <c r="DA58" s="377"/>
      <c r="DB58" s="377"/>
      <c r="DC58" s="377"/>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578</v>
      </c>
    </row>
    <row r="64" spans="1:109" ht="13" x14ac:dyDescent="0.2">
      <c r="B64" s="247"/>
      <c r="G64" s="357"/>
      <c r="I64" s="369"/>
      <c r="J64" s="369"/>
      <c r="K64" s="369"/>
      <c r="L64" s="369"/>
      <c r="M64" s="369"/>
      <c r="N64" s="370"/>
      <c r="AM64" s="357"/>
      <c r="AN64" s="357" t="s">
        <v>572</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390" t="s">
        <v>581</v>
      </c>
      <c r="AO65" s="391"/>
      <c r="AP65" s="391"/>
      <c r="AQ65" s="391"/>
      <c r="AR65" s="391"/>
      <c r="AS65" s="391"/>
      <c r="AT65" s="391"/>
      <c r="AU65" s="391"/>
      <c r="AV65" s="391"/>
      <c r="AW65" s="391"/>
      <c r="AX65" s="391"/>
      <c r="AY65" s="391"/>
      <c r="AZ65" s="391"/>
      <c r="BA65" s="391"/>
      <c r="BB65" s="391"/>
      <c r="BC65" s="391"/>
      <c r="BD65" s="391"/>
      <c r="BE65" s="391"/>
      <c r="BF65" s="391"/>
      <c r="BG65" s="391"/>
      <c r="BH65" s="391"/>
      <c r="BI65" s="391"/>
      <c r="BJ65" s="391"/>
      <c r="BK65" s="391"/>
      <c r="BL65" s="391"/>
      <c r="BM65" s="391"/>
      <c r="BN65" s="391"/>
      <c r="BO65" s="391"/>
      <c r="BP65" s="391"/>
      <c r="BQ65" s="391"/>
      <c r="BR65" s="391"/>
      <c r="BS65" s="391"/>
      <c r="BT65" s="391"/>
      <c r="BU65" s="391"/>
      <c r="BV65" s="391"/>
      <c r="BW65" s="391"/>
      <c r="BX65" s="391"/>
      <c r="BY65" s="391"/>
      <c r="BZ65" s="391"/>
      <c r="CA65" s="391"/>
      <c r="CB65" s="391"/>
      <c r="CC65" s="391"/>
      <c r="CD65" s="391"/>
      <c r="CE65" s="391"/>
      <c r="CF65" s="391"/>
      <c r="CG65" s="391"/>
      <c r="CH65" s="391"/>
      <c r="CI65" s="391"/>
      <c r="CJ65" s="391"/>
      <c r="CK65" s="391"/>
      <c r="CL65" s="391"/>
      <c r="CM65" s="391"/>
      <c r="CN65" s="391"/>
      <c r="CO65" s="391"/>
      <c r="CP65" s="391"/>
      <c r="CQ65" s="391"/>
      <c r="CR65" s="391"/>
      <c r="CS65" s="391"/>
      <c r="CT65" s="391"/>
      <c r="CU65" s="391"/>
      <c r="CV65" s="391"/>
      <c r="CW65" s="391"/>
      <c r="CX65" s="391"/>
      <c r="CY65" s="391"/>
      <c r="CZ65" s="391"/>
      <c r="DA65" s="391"/>
      <c r="DB65" s="391"/>
      <c r="DC65" s="392"/>
    </row>
    <row r="66" spans="2:107" ht="13" x14ac:dyDescent="0.2">
      <c r="B66" s="247"/>
      <c r="AN66" s="393"/>
      <c r="AO66" s="394"/>
      <c r="AP66" s="394"/>
      <c r="AQ66" s="394"/>
      <c r="AR66" s="394"/>
      <c r="AS66" s="394"/>
      <c r="AT66" s="394"/>
      <c r="AU66" s="394"/>
      <c r="AV66" s="394"/>
      <c r="AW66" s="394"/>
      <c r="AX66" s="394"/>
      <c r="AY66" s="394"/>
      <c r="AZ66" s="394"/>
      <c r="BA66" s="394"/>
      <c r="BB66" s="394"/>
      <c r="BC66" s="394"/>
      <c r="BD66" s="394"/>
      <c r="BE66" s="394"/>
      <c r="BF66" s="394"/>
      <c r="BG66" s="394"/>
      <c r="BH66" s="394"/>
      <c r="BI66" s="394"/>
      <c r="BJ66" s="394"/>
      <c r="BK66" s="394"/>
      <c r="BL66" s="394"/>
      <c r="BM66" s="394"/>
      <c r="BN66" s="394"/>
      <c r="BO66" s="394"/>
      <c r="BP66" s="394"/>
      <c r="BQ66" s="394"/>
      <c r="BR66" s="394"/>
      <c r="BS66" s="394"/>
      <c r="BT66" s="394"/>
      <c r="BU66" s="394"/>
      <c r="BV66" s="394"/>
      <c r="BW66" s="394"/>
      <c r="BX66" s="394"/>
      <c r="BY66" s="394"/>
      <c r="BZ66" s="394"/>
      <c r="CA66" s="394"/>
      <c r="CB66" s="394"/>
      <c r="CC66" s="394"/>
      <c r="CD66" s="394"/>
      <c r="CE66" s="394"/>
      <c r="CF66" s="394"/>
      <c r="CG66" s="394"/>
      <c r="CH66" s="394"/>
      <c r="CI66" s="394"/>
      <c r="CJ66" s="394"/>
      <c r="CK66" s="394"/>
      <c r="CL66" s="394"/>
      <c r="CM66" s="394"/>
      <c r="CN66" s="394"/>
      <c r="CO66" s="394"/>
      <c r="CP66" s="394"/>
      <c r="CQ66" s="394"/>
      <c r="CR66" s="394"/>
      <c r="CS66" s="394"/>
      <c r="CT66" s="394"/>
      <c r="CU66" s="394"/>
      <c r="CV66" s="394"/>
      <c r="CW66" s="394"/>
      <c r="CX66" s="394"/>
      <c r="CY66" s="394"/>
      <c r="CZ66" s="394"/>
      <c r="DA66" s="394"/>
      <c r="DB66" s="394"/>
      <c r="DC66" s="395"/>
    </row>
    <row r="67" spans="2:107" ht="13" x14ac:dyDescent="0.2">
      <c r="B67" s="247"/>
      <c r="AN67" s="393"/>
      <c r="AO67" s="394"/>
      <c r="AP67" s="394"/>
      <c r="AQ67" s="394"/>
      <c r="AR67" s="394"/>
      <c r="AS67" s="394"/>
      <c r="AT67" s="394"/>
      <c r="AU67" s="394"/>
      <c r="AV67" s="394"/>
      <c r="AW67" s="394"/>
      <c r="AX67" s="394"/>
      <c r="AY67" s="394"/>
      <c r="AZ67" s="394"/>
      <c r="BA67" s="394"/>
      <c r="BB67" s="394"/>
      <c r="BC67" s="394"/>
      <c r="BD67" s="394"/>
      <c r="BE67" s="394"/>
      <c r="BF67" s="394"/>
      <c r="BG67" s="394"/>
      <c r="BH67" s="394"/>
      <c r="BI67" s="394"/>
      <c r="BJ67" s="394"/>
      <c r="BK67" s="394"/>
      <c r="BL67" s="394"/>
      <c r="BM67" s="394"/>
      <c r="BN67" s="394"/>
      <c r="BO67" s="394"/>
      <c r="BP67" s="394"/>
      <c r="BQ67" s="394"/>
      <c r="BR67" s="394"/>
      <c r="BS67" s="394"/>
      <c r="BT67" s="394"/>
      <c r="BU67" s="394"/>
      <c r="BV67" s="394"/>
      <c r="BW67" s="394"/>
      <c r="BX67" s="394"/>
      <c r="BY67" s="394"/>
      <c r="BZ67" s="394"/>
      <c r="CA67" s="394"/>
      <c r="CB67" s="394"/>
      <c r="CC67" s="394"/>
      <c r="CD67" s="394"/>
      <c r="CE67" s="394"/>
      <c r="CF67" s="394"/>
      <c r="CG67" s="394"/>
      <c r="CH67" s="394"/>
      <c r="CI67" s="394"/>
      <c r="CJ67" s="394"/>
      <c r="CK67" s="394"/>
      <c r="CL67" s="394"/>
      <c r="CM67" s="394"/>
      <c r="CN67" s="394"/>
      <c r="CO67" s="394"/>
      <c r="CP67" s="394"/>
      <c r="CQ67" s="394"/>
      <c r="CR67" s="394"/>
      <c r="CS67" s="394"/>
      <c r="CT67" s="394"/>
      <c r="CU67" s="394"/>
      <c r="CV67" s="394"/>
      <c r="CW67" s="394"/>
      <c r="CX67" s="394"/>
      <c r="CY67" s="394"/>
      <c r="CZ67" s="394"/>
      <c r="DA67" s="394"/>
      <c r="DB67" s="394"/>
      <c r="DC67" s="395"/>
    </row>
    <row r="68" spans="2:107" ht="13" x14ac:dyDescent="0.2">
      <c r="B68" s="247"/>
      <c r="AN68" s="393"/>
      <c r="AO68" s="394"/>
      <c r="AP68" s="394"/>
      <c r="AQ68" s="394"/>
      <c r="AR68" s="394"/>
      <c r="AS68" s="394"/>
      <c r="AT68" s="394"/>
      <c r="AU68" s="394"/>
      <c r="AV68" s="394"/>
      <c r="AW68" s="394"/>
      <c r="AX68" s="394"/>
      <c r="AY68" s="394"/>
      <c r="AZ68" s="394"/>
      <c r="BA68" s="394"/>
      <c r="BB68" s="394"/>
      <c r="BC68" s="394"/>
      <c r="BD68" s="394"/>
      <c r="BE68" s="394"/>
      <c r="BF68" s="394"/>
      <c r="BG68" s="394"/>
      <c r="BH68" s="394"/>
      <c r="BI68" s="394"/>
      <c r="BJ68" s="394"/>
      <c r="BK68" s="394"/>
      <c r="BL68" s="394"/>
      <c r="BM68" s="394"/>
      <c r="BN68" s="394"/>
      <c r="BO68" s="394"/>
      <c r="BP68" s="394"/>
      <c r="BQ68" s="394"/>
      <c r="BR68" s="394"/>
      <c r="BS68" s="394"/>
      <c r="BT68" s="394"/>
      <c r="BU68" s="394"/>
      <c r="BV68" s="394"/>
      <c r="BW68" s="394"/>
      <c r="BX68" s="394"/>
      <c r="BY68" s="394"/>
      <c r="BZ68" s="394"/>
      <c r="CA68" s="394"/>
      <c r="CB68" s="394"/>
      <c r="CC68" s="394"/>
      <c r="CD68" s="394"/>
      <c r="CE68" s="394"/>
      <c r="CF68" s="394"/>
      <c r="CG68" s="394"/>
      <c r="CH68" s="394"/>
      <c r="CI68" s="394"/>
      <c r="CJ68" s="394"/>
      <c r="CK68" s="394"/>
      <c r="CL68" s="394"/>
      <c r="CM68" s="394"/>
      <c r="CN68" s="394"/>
      <c r="CO68" s="394"/>
      <c r="CP68" s="394"/>
      <c r="CQ68" s="394"/>
      <c r="CR68" s="394"/>
      <c r="CS68" s="394"/>
      <c r="CT68" s="394"/>
      <c r="CU68" s="394"/>
      <c r="CV68" s="394"/>
      <c r="CW68" s="394"/>
      <c r="CX68" s="394"/>
      <c r="CY68" s="394"/>
      <c r="CZ68" s="394"/>
      <c r="DA68" s="394"/>
      <c r="DB68" s="394"/>
      <c r="DC68" s="395"/>
    </row>
    <row r="69" spans="2:107" ht="13" x14ac:dyDescent="0.2">
      <c r="B69" s="247"/>
      <c r="AN69" s="396"/>
      <c r="AO69" s="397"/>
      <c r="AP69" s="397"/>
      <c r="AQ69" s="397"/>
      <c r="AR69" s="397"/>
      <c r="AS69" s="397"/>
      <c r="AT69" s="397"/>
      <c r="AU69" s="397"/>
      <c r="AV69" s="397"/>
      <c r="AW69" s="397"/>
      <c r="AX69" s="397"/>
      <c r="AY69" s="397"/>
      <c r="AZ69" s="397"/>
      <c r="BA69" s="397"/>
      <c r="BB69" s="397"/>
      <c r="BC69" s="397"/>
      <c r="BD69" s="397"/>
      <c r="BE69" s="397"/>
      <c r="BF69" s="397"/>
      <c r="BG69" s="397"/>
      <c r="BH69" s="397"/>
      <c r="BI69" s="397"/>
      <c r="BJ69" s="397"/>
      <c r="BK69" s="397"/>
      <c r="BL69" s="397"/>
      <c r="BM69" s="397"/>
      <c r="BN69" s="397"/>
      <c r="BO69" s="397"/>
      <c r="BP69" s="397"/>
      <c r="BQ69" s="397"/>
      <c r="BR69" s="397"/>
      <c r="BS69" s="397"/>
      <c r="BT69" s="397"/>
      <c r="BU69" s="397"/>
      <c r="BV69" s="397"/>
      <c r="BW69" s="397"/>
      <c r="BX69" s="397"/>
      <c r="BY69" s="397"/>
      <c r="BZ69" s="397"/>
      <c r="CA69" s="397"/>
      <c r="CB69" s="397"/>
      <c r="CC69" s="397"/>
      <c r="CD69" s="397"/>
      <c r="CE69" s="397"/>
      <c r="CF69" s="397"/>
      <c r="CG69" s="397"/>
      <c r="CH69" s="397"/>
      <c r="CI69" s="397"/>
      <c r="CJ69" s="397"/>
      <c r="CK69" s="397"/>
      <c r="CL69" s="397"/>
      <c r="CM69" s="397"/>
      <c r="CN69" s="397"/>
      <c r="CO69" s="397"/>
      <c r="CP69" s="397"/>
      <c r="CQ69" s="397"/>
      <c r="CR69" s="397"/>
      <c r="CS69" s="397"/>
      <c r="CT69" s="397"/>
      <c r="CU69" s="397"/>
      <c r="CV69" s="397"/>
      <c r="CW69" s="397"/>
      <c r="CX69" s="397"/>
      <c r="CY69" s="397"/>
      <c r="CZ69" s="397"/>
      <c r="DA69" s="397"/>
      <c r="DB69" s="397"/>
      <c r="DC69" s="398"/>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573</v>
      </c>
    </row>
    <row r="72" spans="2:107" ht="13" x14ac:dyDescent="0.2">
      <c r="B72" s="247"/>
      <c r="G72" s="383"/>
      <c r="H72" s="383"/>
      <c r="I72" s="383"/>
      <c r="J72" s="383"/>
      <c r="K72" s="360"/>
      <c r="L72" s="360"/>
      <c r="M72" s="361"/>
      <c r="N72" s="361"/>
      <c r="AN72" s="386"/>
      <c r="AO72" s="387"/>
      <c r="AP72" s="387"/>
      <c r="AQ72" s="387"/>
      <c r="AR72" s="387"/>
      <c r="AS72" s="387"/>
      <c r="AT72" s="387"/>
      <c r="AU72" s="387"/>
      <c r="AV72" s="387"/>
      <c r="AW72" s="387"/>
      <c r="AX72" s="387"/>
      <c r="AY72" s="387"/>
      <c r="AZ72" s="387"/>
      <c r="BA72" s="387"/>
      <c r="BB72" s="387"/>
      <c r="BC72" s="387"/>
      <c r="BD72" s="387"/>
      <c r="BE72" s="387"/>
      <c r="BF72" s="387"/>
      <c r="BG72" s="387"/>
      <c r="BH72" s="387"/>
      <c r="BI72" s="387"/>
      <c r="BJ72" s="387"/>
      <c r="BK72" s="387"/>
      <c r="BL72" s="387"/>
      <c r="BM72" s="387"/>
      <c r="BN72" s="387"/>
      <c r="BO72" s="388"/>
      <c r="BP72" s="382" t="s">
        <v>523</v>
      </c>
      <c r="BQ72" s="382"/>
      <c r="BR72" s="382"/>
      <c r="BS72" s="382"/>
      <c r="BT72" s="382"/>
      <c r="BU72" s="382"/>
      <c r="BV72" s="382"/>
      <c r="BW72" s="382"/>
      <c r="BX72" s="382" t="s">
        <v>524</v>
      </c>
      <c r="BY72" s="382"/>
      <c r="BZ72" s="382"/>
      <c r="CA72" s="382"/>
      <c r="CB72" s="382"/>
      <c r="CC72" s="382"/>
      <c r="CD72" s="382"/>
      <c r="CE72" s="382"/>
      <c r="CF72" s="382" t="s">
        <v>525</v>
      </c>
      <c r="CG72" s="382"/>
      <c r="CH72" s="382"/>
      <c r="CI72" s="382"/>
      <c r="CJ72" s="382"/>
      <c r="CK72" s="382"/>
      <c r="CL72" s="382"/>
      <c r="CM72" s="382"/>
      <c r="CN72" s="382" t="s">
        <v>526</v>
      </c>
      <c r="CO72" s="382"/>
      <c r="CP72" s="382"/>
      <c r="CQ72" s="382"/>
      <c r="CR72" s="382"/>
      <c r="CS72" s="382"/>
      <c r="CT72" s="382"/>
      <c r="CU72" s="382"/>
      <c r="CV72" s="382" t="s">
        <v>527</v>
      </c>
      <c r="CW72" s="382"/>
      <c r="CX72" s="382"/>
      <c r="CY72" s="382"/>
      <c r="CZ72" s="382"/>
      <c r="DA72" s="382"/>
      <c r="DB72" s="382"/>
      <c r="DC72" s="382"/>
    </row>
    <row r="73" spans="2:107" ht="13" x14ac:dyDescent="0.2">
      <c r="B73" s="247"/>
      <c r="G73" s="385"/>
      <c r="H73" s="385"/>
      <c r="I73" s="385"/>
      <c r="J73" s="385"/>
      <c r="K73" s="381"/>
      <c r="L73" s="381"/>
      <c r="M73" s="381"/>
      <c r="N73" s="381"/>
      <c r="AM73" s="359"/>
      <c r="AN73" s="380" t="s">
        <v>574</v>
      </c>
      <c r="AO73" s="380"/>
      <c r="AP73" s="380"/>
      <c r="AQ73" s="380"/>
      <c r="AR73" s="380"/>
      <c r="AS73" s="380"/>
      <c r="AT73" s="380"/>
      <c r="AU73" s="380"/>
      <c r="AV73" s="380"/>
      <c r="AW73" s="380"/>
      <c r="AX73" s="380"/>
      <c r="AY73" s="380"/>
      <c r="AZ73" s="380"/>
      <c r="BA73" s="380"/>
      <c r="BB73" s="380" t="s">
        <v>575</v>
      </c>
      <c r="BC73" s="380"/>
      <c r="BD73" s="380"/>
      <c r="BE73" s="380"/>
      <c r="BF73" s="380"/>
      <c r="BG73" s="380"/>
      <c r="BH73" s="380"/>
      <c r="BI73" s="380"/>
      <c r="BJ73" s="380"/>
      <c r="BK73" s="380"/>
      <c r="BL73" s="380"/>
      <c r="BM73" s="380"/>
      <c r="BN73" s="380"/>
      <c r="BO73" s="380"/>
      <c r="BP73" s="377"/>
      <c r="BQ73" s="377"/>
      <c r="BR73" s="377"/>
      <c r="BS73" s="377"/>
      <c r="BT73" s="377"/>
      <c r="BU73" s="377"/>
      <c r="BV73" s="377"/>
      <c r="BW73" s="377"/>
      <c r="BX73" s="377"/>
      <c r="BY73" s="377"/>
      <c r="BZ73" s="377"/>
      <c r="CA73" s="377"/>
      <c r="CB73" s="377"/>
      <c r="CC73" s="377"/>
      <c r="CD73" s="377"/>
      <c r="CE73" s="377"/>
      <c r="CF73" s="377"/>
      <c r="CG73" s="377"/>
      <c r="CH73" s="377"/>
      <c r="CI73" s="377"/>
      <c r="CJ73" s="377"/>
      <c r="CK73" s="377"/>
      <c r="CL73" s="377"/>
      <c r="CM73" s="377"/>
      <c r="CN73" s="377"/>
      <c r="CO73" s="377"/>
      <c r="CP73" s="377"/>
      <c r="CQ73" s="377"/>
      <c r="CR73" s="377"/>
      <c r="CS73" s="377"/>
      <c r="CT73" s="377"/>
      <c r="CU73" s="377"/>
      <c r="CV73" s="377"/>
      <c r="CW73" s="377"/>
      <c r="CX73" s="377"/>
      <c r="CY73" s="377"/>
      <c r="CZ73" s="377"/>
      <c r="DA73" s="377"/>
      <c r="DB73" s="377"/>
      <c r="DC73" s="377"/>
    </row>
    <row r="74" spans="2:107" ht="13" x14ac:dyDescent="0.2">
      <c r="B74" s="247"/>
      <c r="G74" s="385"/>
      <c r="H74" s="385"/>
      <c r="I74" s="385"/>
      <c r="J74" s="385"/>
      <c r="K74" s="381"/>
      <c r="L74" s="381"/>
      <c r="M74" s="381"/>
      <c r="N74" s="381"/>
      <c r="AM74" s="359"/>
      <c r="AN74" s="380"/>
      <c r="AO74" s="380"/>
      <c r="AP74" s="380"/>
      <c r="AQ74" s="380"/>
      <c r="AR74" s="380"/>
      <c r="AS74" s="380"/>
      <c r="AT74" s="380"/>
      <c r="AU74" s="380"/>
      <c r="AV74" s="380"/>
      <c r="AW74" s="380"/>
      <c r="AX74" s="380"/>
      <c r="AY74" s="380"/>
      <c r="AZ74" s="380"/>
      <c r="BA74" s="380"/>
      <c r="BB74" s="380"/>
      <c r="BC74" s="380"/>
      <c r="BD74" s="380"/>
      <c r="BE74" s="380"/>
      <c r="BF74" s="380"/>
      <c r="BG74" s="380"/>
      <c r="BH74" s="380"/>
      <c r="BI74" s="380"/>
      <c r="BJ74" s="380"/>
      <c r="BK74" s="380"/>
      <c r="BL74" s="380"/>
      <c r="BM74" s="380"/>
      <c r="BN74" s="380"/>
      <c r="BO74" s="380"/>
      <c r="BP74" s="377"/>
      <c r="BQ74" s="377"/>
      <c r="BR74" s="377"/>
      <c r="BS74" s="377"/>
      <c r="BT74" s="377"/>
      <c r="BU74" s="377"/>
      <c r="BV74" s="377"/>
      <c r="BW74" s="377"/>
      <c r="BX74" s="377"/>
      <c r="BY74" s="377"/>
      <c r="BZ74" s="377"/>
      <c r="CA74" s="377"/>
      <c r="CB74" s="377"/>
      <c r="CC74" s="377"/>
      <c r="CD74" s="377"/>
      <c r="CE74" s="377"/>
      <c r="CF74" s="377"/>
      <c r="CG74" s="377"/>
      <c r="CH74" s="377"/>
      <c r="CI74" s="377"/>
      <c r="CJ74" s="377"/>
      <c r="CK74" s="377"/>
      <c r="CL74" s="377"/>
      <c r="CM74" s="377"/>
      <c r="CN74" s="377"/>
      <c r="CO74" s="377"/>
      <c r="CP74" s="377"/>
      <c r="CQ74" s="377"/>
      <c r="CR74" s="377"/>
      <c r="CS74" s="377"/>
      <c r="CT74" s="377"/>
      <c r="CU74" s="377"/>
      <c r="CV74" s="377"/>
      <c r="CW74" s="377"/>
      <c r="CX74" s="377"/>
      <c r="CY74" s="377"/>
      <c r="CZ74" s="377"/>
      <c r="DA74" s="377"/>
      <c r="DB74" s="377"/>
      <c r="DC74" s="377"/>
    </row>
    <row r="75" spans="2:107" ht="13" x14ac:dyDescent="0.2">
      <c r="B75" s="247"/>
      <c r="G75" s="385"/>
      <c r="H75" s="385"/>
      <c r="I75" s="383"/>
      <c r="J75" s="383"/>
      <c r="K75" s="384"/>
      <c r="L75" s="384"/>
      <c r="M75" s="384"/>
      <c r="N75" s="384"/>
      <c r="AM75" s="359"/>
      <c r="AN75" s="380"/>
      <c r="AO75" s="380"/>
      <c r="AP75" s="380"/>
      <c r="AQ75" s="380"/>
      <c r="AR75" s="380"/>
      <c r="AS75" s="380"/>
      <c r="AT75" s="380"/>
      <c r="AU75" s="380"/>
      <c r="AV75" s="380"/>
      <c r="AW75" s="380"/>
      <c r="AX75" s="380"/>
      <c r="AY75" s="380"/>
      <c r="AZ75" s="380"/>
      <c r="BA75" s="380"/>
      <c r="BB75" s="380" t="s">
        <v>579</v>
      </c>
      <c r="BC75" s="380"/>
      <c r="BD75" s="380"/>
      <c r="BE75" s="380"/>
      <c r="BF75" s="380"/>
      <c r="BG75" s="380"/>
      <c r="BH75" s="380"/>
      <c r="BI75" s="380"/>
      <c r="BJ75" s="380"/>
      <c r="BK75" s="380"/>
      <c r="BL75" s="380"/>
      <c r="BM75" s="380"/>
      <c r="BN75" s="380"/>
      <c r="BO75" s="380"/>
      <c r="BP75" s="377">
        <v>8</v>
      </c>
      <c r="BQ75" s="377"/>
      <c r="BR75" s="377"/>
      <c r="BS75" s="377"/>
      <c r="BT75" s="377"/>
      <c r="BU75" s="377"/>
      <c r="BV75" s="377"/>
      <c r="BW75" s="377"/>
      <c r="BX75" s="377">
        <v>8.1999999999999993</v>
      </c>
      <c r="BY75" s="377"/>
      <c r="BZ75" s="377"/>
      <c r="CA75" s="377"/>
      <c r="CB75" s="377"/>
      <c r="CC75" s="377"/>
      <c r="CD75" s="377"/>
      <c r="CE75" s="377"/>
      <c r="CF75" s="377">
        <v>8.6999999999999993</v>
      </c>
      <c r="CG75" s="377"/>
      <c r="CH75" s="377"/>
      <c r="CI75" s="377"/>
      <c r="CJ75" s="377"/>
      <c r="CK75" s="377"/>
      <c r="CL75" s="377"/>
      <c r="CM75" s="377"/>
      <c r="CN75" s="377">
        <v>8.6</v>
      </c>
      <c r="CO75" s="377"/>
      <c r="CP75" s="377"/>
      <c r="CQ75" s="377"/>
      <c r="CR75" s="377"/>
      <c r="CS75" s="377"/>
      <c r="CT75" s="377"/>
      <c r="CU75" s="377"/>
      <c r="CV75" s="377">
        <v>8.6999999999999993</v>
      </c>
      <c r="CW75" s="377"/>
      <c r="CX75" s="377"/>
      <c r="CY75" s="377"/>
      <c r="CZ75" s="377"/>
      <c r="DA75" s="377"/>
      <c r="DB75" s="377"/>
      <c r="DC75" s="377"/>
    </row>
    <row r="76" spans="2:107" ht="13" x14ac:dyDescent="0.2">
      <c r="B76" s="247"/>
      <c r="G76" s="385"/>
      <c r="H76" s="385"/>
      <c r="I76" s="383"/>
      <c r="J76" s="383"/>
      <c r="K76" s="384"/>
      <c r="L76" s="384"/>
      <c r="M76" s="384"/>
      <c r="N76" s="384"/>
      <c r="AM76" s="359"/>
      <c r="AN76" s="380"/>
      <c r="AO76" s="380"/>
      <c r="AP76" s="380"/>
      <c r="AQ76" s="380"/>
      <c r="AR76" s="380"/>
      <c r="AS76" s="380"/>
      <c r="AT76" s="380"/>
      <c r="AU76" s="380"/>
      <c r="AV76" s="380"/>
      <c r="AW76" s="380"/>
      <c r="AX76" s="380"/>
      <c r="AY76" s="380"/>
      <c r="AZ76" s="380"/>
      <c r="BA76" s="380"/>
      <c r="BB76" s="380"/>
      <c r="BC76" s="380"/>
      <c r="BD76" s="380"/>
      <c r="BE76" s="380"/>
      <c r="BF76" s="380"/>
      <c r="BG76" s="380"/>
      <c r="BH76" s="380"/>
      <c r="BI76" s="380"/>
      <c r="BJ76" s="380"/>
      <c r="BK76" s="380"/>
      <c r="BL76" s="380"/>
      <c r="BM76" s="380"/>
      <c r="BN76" s="380"/>
      <c r="BO76" s="380"/>
      <c r="BP76" s="377"/>
      <c r="BQ76" s="377"/>
      <c r="BR76" s="377"/>
      <c r="BS76" s="377"/>
      <c r="BT76" s="377"/>
      <c r="BU76" s="377"/>
      <c r="BV76" s="377"/>
      <c r="BW76" s="377"/>
      <c r="BX76" s="377"/>
      <c r="BY76" s="377"/>
      <c r="BZ76" s="377"/>
      <c r="CA76" s="377"/>
      <c r="CB76" s="377"/>
      <c r="CC76" s="377"/>
      <c r="CD76" s="377"/>
      <c r="CE76" s="377"/>
      <c r="CF76" s="377"/>
      <c r="CG76" s="377"/>
      <c r="CH76" s="377"/>
      <c r="CI76" s="377"/>
      <c r="CJ76" s="377"/>
      <c r="CK76" s="377"/>
      <c r="CL76" s="377"/>
      <c r="CM76" s="377"/>
      <c r="CN76" s="377"/>
      <c r="CO76" s="377"/>
      <c r="CP76" s="377"/>
      <c r="CQ76" s="377"/>
      <c r="CR76" s="377"/>
      <c r="CS76" s="377"/>
      <c r="CT76" s="377"/>
      <c r="CU76" s="377"/>
      <c r="CV76" s="377"/>
      <c r="CW76" s="377"/>
      <c r="CX76" s="377"/>
      <c r="CY76" s="377"/>
      <c r="CZ76" s="377"/>
      <c r="DA76" s="377"/>
      <c r="DB76" s="377"/>
      <c r="DC76" s="377"/>
    </row>
    <row r="77" spans="2:107" ht="13" x14ac:dyDescent="0.2">
      <c r="B77" s="247"/>
      <c r="G77" s="383"/>
      <c r="H77" s="383"/>
      <c r="I77" s="383"/>
      <c r="J77" s="383"/>
      <c r="K77" s="381"/>
      <c r="L77" s="381"/>
      <c r="M77" s="381"/>
      <c r="N77" s="381"/>
      <c r="AN77" s="382" t="s">
        <v>577</v>
      </c>
      <c r="AO77" s="382"/>
      <c r="AP77" s="382"/>
      <c r="AQ77" s="382"/>
      <c r="AR77" s="382"/>
      <c r="AS77" s="382"/>
      <c r="AT77" s="382"/>
      <c r="AU77" s="382"/>
      <c r="AV77" s="382"/>
      <c r="AW77" s="382"/>
      <c r="AX77" s="382"/>
      <c r="AY77" s="382"/>
      <c r="AZ77" s="382"/>
      <c r="BA77" s="382"/>
      <c r="BB77" s="380" t="s">
        <v>575</v>
      </c>
      <c r="BC77" s="380"/>
      <c r="BD77" s="380"/>
      <c r="BE77" s="380"/>
      <c r="BF77" s="380"/>
      <c r="BG77" s="380"/>
      <c r="BH77" s="380"/>
      <c r="BI77" s="380"/>
      <c r="BJ77" s="380"/>
      <c r="BK77" s="380"/>
      <c r="BL77" s="380"/>
      <c r="BM77" s="380"/>
      <c r="BN77" s="380"/>
      <c r="BO77" s="380"/>
      <c r="BP77" s="377">
        <v>0</v>
      </c>
      <c r="BQ77" s="377"/>
      <c r="BR77" s="377"/>
      <c r="BS77" s="377"/>
      <c r="BT77" s="377"/>
      <c r="BU77" s="377"/>
      <c r="BV77" s="377"/>
      <c r="BW77" s="377"/>
      <c r="BX77" s="377">
        <v>0</v>
      </c>
      <c r="BY77" s="377"/>
      <c r="BZ77" s="377"/>
      <c r="CA77" s="377"/>
      <c r="CB77" s="377"/>
      <c r="CC77" s="377"/>
      <c r="CD77" s="377"/>
      <c r="CE77" s="377"/>
      <c r="CF77" s="377">
        <v>0</v>
      </c>
      <c r="CG77" s="377"/>
      <c r="CH77" s="377"/>
      <c r="CI77" s="377"/>
      <c r="CJ77" s="377"/>
      <c r="CK77" s="377"/>
      <c r="CL77" s="377"/>
      <c r="CM77" s="377"/>
      <c r="CN77" s="377">
        <v>0</v>
      </c>
      <c r="CO77" s="377"/>
      <c r="CP77" s="377"/>
      <c r="CQ77" s="377"/>
      <c r="CR77" s="377"/>
      <c r="CS77" s="377"/>
      <c r="CT77" s="377"/>
      <c r="CU77" s="377"/>
      <c r="CV77" s="377">
        <v>0</v>
      </c>
      <c r="CW77" s="377"/>
      <c r="CX77" s="377"/>
      <c r="CY77" s="377"/>
      <c r="CZ77" s="377"/>
      <c r="DA77" s="377"/>
      <c r="DB77" s="377"/>
      <c r="DC77" s="377"/>
    </row>
    <row r="78" spans="2:107" ht="13" x14ac:dyDescent="0.2">
      <c r="B78" s="247"/>
      <c r="G78" s="383"/>
      <c r="H78" s="383"/>
      <c r="I78" s="383"/>
      <c r="J78" s="383"/>
      <c r="K78" s="381"/>
      <c r="L78" s="381"/>
      <c r="M78" s="381"/>
      <c r="N78" s="381"/>
      <c r="AN78" s="382"/>
      <c r="AO78" s="382"/>
      <c r="AP78" s="382"/>
      <c r="AQ78" s="382"/>
      <c r="AR78" s="382"/>
      <c r="AS78" s="382"/>
      <c r="AT78" s="382"/>
      <c r="AU78" s="382"/>
      <c r="AV78" s="382"/>
      <c r="AW78" s="382"/>
      <c r="AX78" s="382"/>
      <c r="AY78" s="382"/>
      <c r="AZ78" s="382"/>
      <c r="BA78" s="382"/>
      <c r="BB78" s="380"/>
      <c r="BC78" s="380"/>
      <c r="BD78" s="380"/>
      <c r="BE78" s="380"/>
      <c r="BF78" s="380"/>
      <c r="BG78" s="380"/>
      <c r="BH78" s="380"/>
      <c r="BI78" s="380"/>
      <c r="BJ78" s="380"/>
      <c r="BK78" s="380"/>
      <c r="BL78" s="380"/>
      <c r="BM78" s="380"/>
      <c r="BN78" s="380"/>
      <c r="BO78" s="380"/>
      <c r="BP78" s="377"/>
      <c r="BQ78" s="377"/>
      <c r="BR78" s="377"/>
      <c r="BS78" s="377"/>
      <c r="BT78" s="377"/>
      <c r="BU78" s="377"/>
      <c r="BV78" s="377"/>
      <c r="BW78" s="377"/>
      <c r="BX78" s="377"/>
      <c r="BY78" s="377"/>
      <c r="BZ78" s="377"/>
      <c r="CA78" s="377"/>
      <c r="CB78" s="377"/>
      <c r="CC78" s="377"/>
      <c r="CD78" s="377"/>
      <c r="CE78" s="377"/>
      <c r="CF78" s="377"/>
      <c r="CG78" s="377"/>
      <c r="CH78" s="377"/>
      <c r="CI78" s="377"/>
      <c r="CJ78" s="377"/>
      <c r="CK78" s="377"/>
      <c r="CL78" s="377"/>
      <c r="CM78" s="377"/>
      <c r="CN78" s="377"/>
      <c r="CO78" s="377"/>
      <c r="CP78" s="377"/>
      <c r="CQ78" s="377"/>
      <c r="CR78" s="377"/>
      <c r="CS78" s="377"/>
      <c r="CT78" s="377"/>
      <c r="CU78" s="377"/>
      <c r="CV78" s="377"/>
      <c r="CW78" s="377"/>
      <c r="CX78" s="377"/>
      <c r="CY78" s="377"/>
      <c r="CZ78" s="377"/>
      <c r="DA78" s="377"/>
      <c r="DB78" s="377"/>
      <c r="DC78" s="377"/>
    </row>
    <row r="79" spans="2:107" ht="13" x14ac:dyDescent="0.2">
      <c r="B79" s="247"/>
      <c r="G79" s="383"/>
      <c r="H79" s="383"/>
      <c r="I79" s="378"/>
      <c r="J79" s="378"/>
      <c r="K79" s="379"/>
      <c r="L79" s="379"/>
      <c r="M79" s="379"/>
      <c r="N79" s="379"/>
      <c r="AN79" s="382"/>
      <c r="AO79" s="382"/>
      <c r="AP79" s="382"/>
      <c r="AQ79" s="382"/>
      <c r="AR79" s="382"/>
      <c r="AS79" s="382"/>
      <c r="AT79" s="382"/>
      <c r="AU79" s="382"/>
      <c r="AV79" s="382"/>
      <c r="AW79" s="382"/>
      <c r="AX79" s="382"/>
      <c r="AY79" s="382"/>
      <c r="AZ79" s="382"/>
      <c r="BA79" s="382"/>
      <c r="BB79" s="380" t="s">
        <v>579</v>
      </c>
      <c r="BC79" s="380"/>
      <c r="BD79" s="380"/>
      <c r="BE79" s="380"/>
      <c r="BF79" s="380"/>
      <c r="BG79" s="380"/>
      <c r="BH79" s="380"/>
      <c r="BI79" s="380"/>
      <c r="BJ79" s="380"/>
      <c r="BK79" s="380"/>
      <c r="BL79" s="380"/>
      <c r="BM79" s="380"/>
      <c r="BN79" s="380"/>
      <c r="BO79" s="380"/>
      <c r="BP79" s="377">
        <v>8.9</v>
      </c>
      <c r="BQ79" s="377"/>
      <c r="BR79" s="377"/>
      <c r="BS79" s="377"/>
      <c r="BT79" s="377"/>
      <c r="BU79" s="377"/>
      <c r="BV79" s="377"/>
      <c r="BW79" s="377"/>
      <c r="BX79" s="377">
        <v>8.9</v>
      </c>
      <c r="BY79" s="377"/>
      <c r="BZ79" s="377"/>
      <c r="CA79" s="377"/>
      <c r="CB79" s="377"/>
      <c r="CC79" s="377"/>
      <c r="CD79" s="377"/>
      <c r="CE79" s="377"/>
      <c r="CF79" s="377">
        <v>9.1</v>
      </c>
      <c r="CG79" s="377"/>
      <c r="CH79" s="377"/>
      <c r="CI79" s="377"/>
      <c r="CJ79" s="377"/>
      <c r="CK79" s="377"/>
      <c r="CL79" s="377"/>
      <c r="CM79" s="377"/>
      <c r="CN79" s="377">
        <v>9.3000000000000007</v>
      </c>
      <c r="CO79" s="377"/>
      <c r="CP79" s="377"/>
      <c r="CQ79" s="377"/>
      <c r="CR79" s="377"/>
      <c r="CS79" s="377"/>
      <c r="CT79" s="377"/>
      <c r="CU79" s="377"/>
      <c r="CV79" s="377">
        <v>9.3000000000000007</v>
      </c>
      <c r="CW79" s="377"/>
      <c r="CX79" s="377"/>
      <c r="CY79" s="377"/>
      <c r="CZ79" s="377"/>
      <c r="DA79" s="377"/>
      <c r="DB79" s="377"/>
      <c r="DC79" s="377"/>
    </row>
    <row r="80" spans="2:107" ht="13" x14ac:dyDescent="0.2">
      <c r="B80" s="247"/>
      <c r="G80" s="383"/>
      <c r="H80" s="383"/>
      <c r="I80" s="378"/>
      <c r="J80" s="378"/>
      <c r="K80" s="379"/>
      <c r="L80" s="379"/>
      <c r="M80" s="379"/>
      <c r="N80" s="379"/>
      <c r="AN80" s="382"/>
      <c r="AO80" s="382"/>
      <c r="AP80" s="382"/>
      <c r="AQ80" s="382"/>
      <c r="AR80" s="382"/>
      <c r="AS80" s="382"/>
      <c r="AT80" s="382"/>
      <c r="AU80" s="382"/>
      <c r="AV80" s="382"/>
      <c r="AW80" s="382"/>
      <c r="AX80" s="382"/>
      <c r="AY80" s="382"/>
      <c r="AZ80" s="382"/>
      <c r="BA80" s="382"/>
      <c r="BB80" s="380"/>
      <c r="BC80" s="380"/>
      <c r="BD80" s="380"/>
      <c r="BE80" s="380"/>
      <c r="BF80" s="380"/>
      <c r="BG80" s="380"/>
      <c r="BH80" s="380"/>
      <c r="BI80" s="380"/>
      <c r="BJ80" s="380"/>
      <c r="BK80" s="380"/>
      <c r="BL80" s="380"/>
      <c r="BM80" s="380"/>
      <c r="BN80" s="380"/>
      <c r="BO80" s="380"/>
      <c r="BP80" s="377"/>
      <c r="BQ80" s="377"/>
      <c r="BR80" s="377"/>
      <c r="BS80" s="377"/>
      <c r="BT80" s="377"/>
      <c r="BU80" s="377"/>
      <c r="BV80" s="377"/>
      <c r="BW80" s="377"/>
      <c r="BX80" s="377"/>
      <c r="BY80" s="377"/>
      <c r="BZ80" s="377"/>
      <c r="CA80" s="377"/>
      <c r="CB80" s="377"/>
      <c r="CC80" s="377"/>
      <c r="CD80" s="377"/>
      <c r="CE80" s="377"/>
      <c r="CF80" s="377"/>
      <c r="CG80" s="377"/>
      <c r="CH80" s="377"/>
      <c r="CI80" s="377"/>
      <c r="CJ80" s="377"/>
      <c r="CK80" s="377"/>
      <c r="CL80" s="377"/>
      <c r="CM80" s="377"/>
      <c r="CN80" s="377"/>
      <c r="CO80" s="377"/>
      <c r="CP80" s="377"/>
      <c r="CQ80" s="377"/>
      <c r="CR80" s="377"/>
      <c r="CS80" s="377"/>
      <c r="CT80" s="377"/>
      <c r="CU80" s="377"/>
      <c r="CV80" s="377"/>
      <c r="CW80" s="377"/>
      <c r="CX80" s="377"/>
      <c r="CY80" s="377"/>
      <c r="CZ80" s="377"/>
      <c r="DA80" s="377"/>
      <c r="DB80" s="377"/>
      <c r="DC80" s="377"/>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e3PCb5DhPM1iGGnsNDcBJQsXMYoadQN/XCbO/Q2lqXiO1Kt2hbzAG6t+ApEjzM+kyAUsC3aFnskY4xswXe02uA==" saltValue="JSLTd36Pbf75nM2JUNGOSA=="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A53E9E-D807-4700-BF3F-5A9D817CBA11}">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473</v>
      </c>
    </row>
  </sheetData>
  <sheetProtection algorithmName="SHA-512" hashValue="2iehuAw8aBHjfTgmozZQCc8F/O9dEy8EQR5/ALZ+6EnfQVs4ABA52dI1ozwUTSjjJ3AwbOfXDlYJbHNHcYiVIQ==" saltValue="8v5k3us1FhVNp8hReAV/P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3AFA6-602D-420A-8249-AB5AC624729F}">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473</v>
      </c>
    </row>
  </sheetData>
  <sheetProtection algorithmName="SHA-512" hashValue="DWDBI8LOiDcb2i7XlXlX0t4LOATgwx1VY/GYelHgscEyEQzr4310gmP805vs9jKUE9AsH4M8IMYvKHDrbt3O/w==" saltValue="oj+e/kawvo9yDM3qq/+RK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522</v>
      </c>
      <c r="G2" s="137"/>
      <c r="H2" s="138"/>
    </row>
    <row r="3" spans="1:8" x14ac:dyDescent="0.2">
      <c r="A3" s="134" t="s">
        <v>515</v>
      </c>
      <c r="B3" s="139"/>
      <c r="C3" s="140"/>
      <c r="D3" s="141">
        <v>85835</v>
      </c>
      <c r="E3" s="142"/>
      <c r="F3" s="143">
        <v>200194</v>
      </c>
      <c r="G3" s="144"/>
      <c r="H3" s="145"/>
    </row>
    <row r="4" spans="1:8" x14ac:dyDescent="0.2">
      <c r="A4" s="146"/>
      <c r="B4" s="147"/>
      <c r="C4" s="148"/>
      <c r="D4" s="149">
        <v>21746</v>
      </c>
      <c r="E4" s="150"/>
      <c r="F4" s="151">
        <v>106422</v>
      </c>
      <c r="G4" s="152"/>
      <c r="H4" s="153"/>
    </row>
    <row r="5" spans="1:8" x14ac:dyDescent="0.2">
      <c r="A5" s="134" t="s">
        <v>517</v>
      </c>
      <c r="B5" s="139"/>
      <c r="C5" s="140"/>
      <c r="D5" s="141">
        <v>89082</v>
      </c>
      <c r="E5" s="142"/>
      <c r="F5" s="143">
        <v>196914</v>
      </c>
      <c r="G5" s="144"/>
      <c r="H5" s="145"/>
    </row>
    <row r="6" spans="1:8" x14ac:dyDescent="0.2">
      <c r="A6" s="146"/>
      <c r="B6" s="147"/>
      <c r="C6" s="148"/>
      <c r="D6" s="149">
        <v>25504</v>
      </c>
      <c r="E6" s="150"/>
      <c r="F6" s="151">
        <v>98966</v>
      </c>
      <c r="G6" s="152"/>
      <c r="H6" s="153"/>
    </row>
    <row r="7" spans="1:8" x14ac:dyDescent="0.2">
      <c r="A7" s="134" t="s">
        <v>518</v>
      </c>
      <c r="B7" s="139"/>
      <c r="C7" s="140"/>
      <c r="D7" s="141">
        <v>48419</v>
      </c>
      <c r="E7" s="142"/>
      <c r="F7" s="143">
        <v>204757</v>
      </c>
      <c r="G7" s="144"/>
      <c r="H7" s="145"/>
    </row>
    <row r="8" spans="1:8" x14ac:dyDescent="0.2">
      <c r="A8" s="146"/>
      <c r="B8" s="147"/>
      <c r="C8" s="148"/>
      <c r="D8" s="149">
        <v>17511</v>
      </c>
      <c r="E8" s="150"/>
      <c r="F8" s="151">
        <v>106071</v>
      </c>
      <c r="G8" s="152"/>
      <c r="H8" s="153"/>
    </row>
    <row r="9" spans="1:8" x14ac:dyDescent="0.2">
      <c r="A9" s="134" t="s">
        <v>519</v>
      </c>
      <c r="B9" s="139"/>
      <c r="C9" s="140"/>
      <c r="D9" s="141">
        <v>70364</v>
      </c>
      <c r="E9" s="142"/>
      <c r="F9" s="143">
        <v>194971</v>
      </c>
      <c r="G9" s="144"/>
      <c r="H9" s="145"/>
    </row>
    <row r="10" spans="1:8" x14ac:dyDescent="0.2">
      <c r="A10" s="146"/>
      <c r="B10" s="147"/>
      <c r="C10" s="148"/>
      <c r="D10" s="149">
        <v>40810</v>
      </c>
      <c r="E10" s="150"/>
      <c r="F10" s="151">
        <v>105966</v>
      </c>
      <c r="G10" s="152"/>
      <c r="H10" s="153"/>
    </row>
    <row r="11" spans="1:8" x14ac:dyDescent="0.2">
      <c r="A11" s="134" t="s">
        <v>520</v>
      </c>
      <c r="B11" s="139"/>
      <c r="C11" s="140"/>
      <c r="D11" s="141">
        <v>76246</v>
      </c>
      <c r="E11" s="142"/>
      <c r="F11" s="143">
        <v>224172</v>
      </c>
      <c r="G11" s="144"/>
      <c r="H11" s="145"/>
    </row>
    <row r="12" spans="1:8" x14ac:dyDescent="0.2">
      <c r="A12" s="146"/>
      <c r="B12" s="147"/>
      <c r="C12" s="154"/>
      <c r="D12" s="149">
        <v>22946</v>
      </c>
      <c r="E12" s="150"/>
      <c r="F12" s="151">
        <v>117611</v>
      </c>
      <c r="G12" s="152"/>
      <c r="H12" s="153"/>
    </row>
    <row r="13" spans="1:8" x14ac:dyDescent="0.2">
      <c r="A13" s="134"/>
      <c r="B13" s="139"/>
      <c r="C13" s="140"/>
      <c r="D13" s="141">
        <v>73989</v>
      </c>
      <c r="E13" s="142"/>
      <c r="F13" s="143">
        <v>204202</v>
      </c>
      <c r="G13" s="155"/>
      <c r="H13" s="145"/>
    </row>
    <row r="14" spans="1:8" x14ac:dyDescent="0.2">
      <c r="A14" s="146"/>
      <c r="B14" s="147"/>
      <c r="C14" s="148"/>
      <c r="D14" s="149">
        <v>25703</v>
      </c>
      <c r="E14" s="150"/>
      <c r="F14" s="151">
        <v>107007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7.13</v>
      </c>
      <c r="C19" s="156">
        <f>ROUND(VALUE(SUBSTITUTE(実質収支比率等に係る経年分析!G$48,"▲","-")),2)</f>
        <v>11.67</v>
      </c>
      <c r="D19" s="156">
        <f>ROUND(VALUE(SUBSTITUTE(実質収支比率等に係る経年分析!H$48,"▲","-")),2)</f>
        <v>7.56</v>
      </c>
      <c r="E19" s="156">
        <f>ROUND(VALUE(SUBSTITUTE(実質収支比率等に係る経年分析!I$48,"▲","-")),2)</f>
        <v>3.85</v>
      </c>
      <c r="F19" s="156">
        <f>ROUND(VALUE(SUBSTITUTE(実質収支比率等に係る経年分析!J$48,"▲","-")),2)</f>
        <v>5.51</v>
      </c>
    </row>
    <row r="20" spans="1:11" x14ac:dyDescent="0.2">
      <c r="A20" s="156" t="s">
        <v>53</v>
      </c>
      <c r="B20" s="156">
        <f>ROUND(VALUE(SUBSTITUTE(実質収支比率等に係る経年分析!F$47,"▲","-")),2)</f>
        <v>33.04</v>
      </c>
      <c r="C20" s="156">
        <f>ROUND(VALUE(SUBSTITUTE(実質収支比率等に係る経年分析!G$47,"▲","-")),2)</f>
        <v>34.200000000000003</v>
      </c>
      <c r="D20" s="156">
        <f>ROUND(VALUE(SUBSTITUTE(実質収支比率等に係る経年分析!H$47,"▲","-")),2)</f>
        <v>41.15</v>
      </c>
      <c r="E20" s="156">
        <f>ROUND(VALUE(SUBSTITUTE(実質収支比率等に係る経年分析!I$47,"▲","-")),2)</f>
        <v>45</v>
      </c>
      <c r="F20" s="156">
        <f>ROUND(VALUE(SUBSTITUTE(実質収支比率等に係る経年分析!J$47,"▲","-")),2)</f>
        <v>37.700000000000003</v>
      </c>
    </row>
    <row r="21" spans="1:11" x14ac:dyDescent="0.2">
      <c r="A21" s="156" t="s">
        <v>54</v>
      </c>
      <c r="B21" s="156">
        <f>IF(ISNUMBER(VALUE(SUBSTITUTE(実質収支比率等に係る経年分析!F$49,"▲","-"))),ROUND(VALUE(SUBSTITUTE(実質収支比率等に係る経年分析!F$49,"▲","-")),2),NA())</f>
        <v>-2.13</v>
      </c>
      <c r="C21" s="156">
        <f>IF(ISNUMBER(VALUE(SUBSTITUTE(実質収支比率等に係る経年分析!G$49,"▲","-"))),ROUND(VALUE(SUBSTITUTE(実質収支比率等に係る経年分析!G$49,"▲","-")),2),NA())</f>
        <v>5.07</v>
      </c>
      <c r="D21" s="156">
        <f>IF(ISNUMBER(VALUE(SUBSTITUTE(実質収支比率等に係る経年分析!H$49,"▲","-"))),ROUND(VALUE(SUBSTITUTE(実質収支比率等に係る経年分析!H$49,"▲","-")),2),NA())</f>
        <v>-5.93</v>
      </c>
      <c r="E21" s="156">
        <f>IF(ISNUMBER(VALUE(SUBSTITUTE(実質収支比率等に係る経年分析!I$49,"▲","-"))),ROUND(VALUE(SUBSTITUTE(実質収支比率等に係る経年分析!I$49,"▲","-")),2),NA())</f>
        <v>-3.65</v>
      </c>
      <c r="F21" s="156">
        <f>IF(ISNUMBER(VALUE(SUBSTITUTE(実質収支比率等に係る経年分析!J$49,"▲","-"))),ROUND(VALUE(SUBSTITUTE(実質収支比率等に係る経年分析!J$49,"▲","-")),2),NA())</f>
        <v>-6.61</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0.93</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0.77</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0.46</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0.97</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2">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0.28000000000000003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0.02</v>
      </c>
    </row>
    <row r="33" spans="1:16" x14ac:dyDescent="0.2">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#VALUE!</v>
      </c>
      <c r="I33" s="157" t="e">
        <f>IF(ROUND(VALUE(SUBSTITUTE(連結実質赤字比率に係る赤字・黒字の構成分析!I$37,"▲", "-")), 2) &gt;= 0, ABS(ROUND(VALUE(SUBSTITUTE(連結実質赤字比率に係る赤字・黒字の構成分析!I$37,"▲", "-")), 2)), NA())</f>
        <v>#VALUE!</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2.5499999999999998</v>
      </c>
    </row>
    <row r="34" spans="1:16" x14ac:dyDescent="0.2">
      <c r="A34" s="157" t="str">
        <f>IF(連結実質赤字比率に係る赤字・黒字の構成分析!C$36="",NA(),連結実質赤字比率に係る赤字・黒字の構成分析!C$36)</f>
        <v>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4.25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4.12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4.28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4.25</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3.91</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7.12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11.67</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7.56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3.84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5.51</v>
      </c>
    </row>
    <row r="36" spans="1:16" x14ac:dyDescent="0.2">
      <c r="A36" s="157" t="str">
        <f>IF(連結実質赤字比率に係る赤字・黒字の構成分析!C$34="",NA(),連結実質赤字比率に係る赤字・黒字の構成分析!C$34)</f>
        <v>国民健康保険特別会計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4.43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5.43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8.19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7.58</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422</v>
      </c>
      <c r="E42" s="158"/>
      <c r="F42" s="158"/>
      <c r="G42" s="158">
        <f>'実質公債費比率（分子）の構造'!L$52</f>
        <v>445</v>
      </c>
      <c r="H42" s="158"/>
      <c r="I42" s="158"/>
      <c r="J42" s="158">
        <f>'実質公債費比率（分子）の構造'!M$52</f>
        <v>418</v>
      </c>
      <c r="K42" s="158"/>
      <c r="L42" s="158"/>
      <c r="M42" s="158">
        <f>'実質公債費比率（分子）の構造'!N$52</f>
        <v>413</v>
      </c>
      <c r="N42" s="158"/>
      <c r="O42" s="158"/>
      <c r="P42" s="158">
        <f>'実質公債費比率（分子）の構造'!O$52</f>
        <v>395</v>
      </c>
    </row>
    <row r="43" spans="1:16" x14ac:dyDescent="0.2">
      <c r="A43" s="158" t="s">
        <v>16</v>
      </c>
      <c r="B43" s="158">
        <f>'実質公債費比率（分子）の構造'!K$51</f>
        <v>0</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f>'実質公債費比率（分子）の構造'!O$51</f>
        <v>0</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55</v>
      </c>
      <c r="C45" s="158"/>
      <c r="D45" s="158"/>
      <c r="E45" s="158">
        <f>'実質公債費比率（分子）の構造'!L$49</f>
        <v>53</v>
      </c>
      <c r="F45" s="158"/>
      <c r="G45" s="158"/>
      <c r="H45" s="158">
        <f>'実質公債費比率（分子）の構造'!M$49</f>
        <v>62</v>
      </c>
      <c r="I45" s="158"/>
      <c r="J45" s="158"/>
      <c r="K45" s="158">
        <f>'実質公債費比率（分子）の構造'!N$49</f>
        <v>63</v>
      </c>
      <c r="L45" s="158"/>
      <c r="M45" s="158"/>
      <c r="N45" s="158">
        <f>'実質公債費比率（分子）の構造'!O$49</f>
        <v>61</v>
      </c>
      <c r="O45" s="158"/>
      <c r="P45" s="158"/>
    </row>
    <row r="46" spans="1:16" x14ac:dyDescent="0.2">
      <c r="A46" s="158" t="s">
        <v>64</v>
      </c>
      <c r="B46" s="158">
        <f>'実質公債費比率（分子）の構造'!K$48</f>
        <v>80</v>
      </c>
      <c r="C46" s="158"/>
      <c r="D46" s="158"/>
      <c r="E46" s="158">
        <f>'実質公債費比率（分子）の構造'!L$48</f>
        <v>81</v>
      </c>
      <c r="F46" s="158"/>
      <c r="G46" s="158"/>
      <c r="H46" s="158">
        <f>'実質公債費比率（分子）の構造'!M$48</f>
        <v>82</v>
      </c>
      <c r="I46" s="158"/>
      <c r="J46" s="158"/>
      <c r="K46" s="158">
        <f>'実質公債費比率（分子）の構造'!N$48</f>
        <v>86</v>
      </c>
      <c r="L46" s="158"/>
      <c r="M46" s="158"/>
      <c r="N46" s="158">
        <f>'実質公債費比率（分子）の構造'!O$48</f>
        <v>84</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536</v>
      </c>
      <c r="C49" s="158"/>
      <c r="D49" s="158"/>
      <c r="E49" s="158">
        <f>'実質公債費比率（分子）の構造'!L$45</f>
        <v>562</v>
      </c>
      <c r="F49" s="158"/>
      <c r="G49" s="158"/>
      <c r="H49" s="158">
        <f>'実質公債費比率（分子）の構造'!M$45</f>
        <v>574</v>
      </c>
      <c r="I49" s="158"/>
      <c r="J49" s="158"/>
      <c r="K49" s="158">
        <f>'実質公債費比率（分子）の構造'!N$45</f>
        <v>518</v>
      </c>
      <c r="L49" s="158"/>
      <c r="M49" s="158"/>
      <c r="N49" s="158">
        <f>'実質公債費比率（分子）の構造'!O$45</f>
        <v>518</v>
      </c>
      <c r="O49" s="158"/>
      <c r="P49" s="158"/>
    </row>
    <row r="50" spans="1:16" x14ac:dyDescent="0.2">
      <c r="A50" s="158" t="s">
        <v>67</v>
      </c>
      <c r="B50" s="158" t="e">
        <f>NA()</f>
        <v>#N/A</v>
      </c>
      <c r="C50" s="158">
        <f>IF(ISNUMBER('実質公債費比率（分子）の構造'!K$53),'実質公債費比率（分子）の構造'!K$53,NA())</f>
        <v>249</v>
      </c>
      <c r="D50" s="158" t="e">
        <f>NA()</f>
        <v>#N/A</v>
      </c>
      <c r="E50" s="158" t="e">
        <f>NA()</f>
        <v>#N/A</v>
      </c>
      <c r="F50" s="158">
        <f>IF(ISNUMBER('実質公債費比率（分子）の構造'!L$53),'実質公債費比率（分子）の構造'!L$53,NA())</f>
        <v>251</v>
      </c>
      <c r="G50" s="158" t="e">
        <f>NA()</f>
        <v>#N/A</v>
      </c>
      <c r="H50" s="158" t="e">
        <f>NA()</f>
        <v>#N/A</v>
      </c>
      <c r="I50" s="158">
        <f>IF(ISNUMBER('実質公債費比率（分子）の構造'!M$53),'実質公債費比率（分子）の構造'!M$53,NA())</f>
        <v>300</v>
      </c>
      <c r="J50" s="158" t="e">
        <f>NA()</f>
        <v>#N/A</v>
      </c>
      <c r="K50" s="158" t="e">
        <f>NA()</f>
        <v>#N/A</v>
      </c>
      <c r="L50" s="158">
        <f>IF(ISNUMBER('実質公債費比率（分子）の構造'!N$53),'実質公債費比率（分子）の構造'!N$53,NA())</f>
        <v>254</v>
      </c>
      <c r="M50" s="158" t="e">
        <f>NA()</f>
        <v>#N/A</v>
      </c>
      <c r="N50" s="158" t="e">
        <f>NA()</f>
        <v>#N/A</v>
      </c>
      <c r="O50" s="158">
        <f>IF(ISNUMBER('実質公債費比率（分子）の構造'!O$53),'実質公債費比率（分子）の構造'!O$53,NA())</f>
        <v>268</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4393</v>
      </c>
      <c r="E56" s="157"/>
      <c r="F56" s="157"/>
      <c r="G56" s="157">
        <f>'将来負担比率（分子）の構造'!J$52</f>
        <v>4183</v>
      </c>
      <c r="H56" s="157"/>
      <c r="I56" s="157"/>
      <c r="J56" s="157">
        <f>'将来負担比率（分子）の構造'!K$52</f>
        <v>3942</v>
      </c>
      <c r="K56" s="157"/>
      <c r="L56" s="157"/>
      <c r="M56" s="157">
        <f>'将来負担比率（分子）の構造'!L$52</f>
        <v>3762</v>
      </c>
      <c r="N56" s="157"/>
      <c r="O56" s="157"/>
      <c r="P56" s="157">
        <f>'将来負担比率（分子）の構造'!M$52</f>
        <v>3535</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2310</v>
      </c>
      <c r="E58" s="157"/>
      <c r="F58" s="157"/>
      <c r="G58" s="157">
        <f>'将来負担比率（分子）の構造'!J$50</f>
        <v>2542</v>
      </c>
      <c r="H58" s="157"/>
      <c r="I58" s="157"/>
      <c r="J58" s="157">
        <f>'将来負担比率（分子）の構造'!K$50</f>
        <v>2773</v>
      </c>
      <c r="K58" s="157"/>
      <c r="L58" s="157"/>
      <c r="M58" s="157">
        <f>'将来負担比率（分子）の構造'!L$50</f>
        <v>2941</v>
      </c>
      <c r="N58" s="157"/>
      <c r="O58" s="157"/>
      <c r="P58" s="157">
        <f>'将来負担比率（分子）の構造'!M$50</f>
        <v>2712</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918</v>
      </c>
      <c r="C62" s="157"/>
      <c r="D62" s="157"/>
      <c r="E62" s="157">
        <f>'将来負担比率（分子）の構造'!J$45</f>
        <v>887</v>
      </c>
      <c r="F62" s="157"/>
      <c r="G62" s="157"/>
      <c r="H62" s="157">
        <f>'将来負担比率（分子）の構造'!K$45</f>
        <v>939</v>
      </c>
      <c r="I62" s="157"/>
      <c r="J62" s="157"/>
      <c r="K62" s="157">
        <f>'将来負担比率（分子）の構造'!L$45</f>
        <v>894</v>
      </c>
      <c r="L62" s="157"/>
      <c r="M62" s="157"/>
      <c r="N62" s="157">
        <f>'将来負担比率（分子）の構造'!M$45</f>
        <v>860</v>
      </c>
      <c r="O62" s="157"/>
      <c r="P62" s="157"/>
    </row>
    <row r="63" spans="1:16" x14ac:dyDescent="0.2">
      <c r="A63" s="157" t="s">
        <v>34</v>
      </c>
      <c r="B63" s="157">
        <f>'将来負担比率（分子）の構造'!I$44</f>
        <v>568</v>
      </c>
      <c r="C63" s="157"/>
      <c r="D63" s="157"/>
      <c r="E63" s="157">
        <f>'将来負担比率（分子）の構造'!J$44</f>
        <v>526</v>
      </c>
      <c r="F63" s="157"/>
      <c r="G63" s="157"/>
      <c r="H63" s="157">
        <f>'将来負担比率（分子）の構造'!K$44</f>
        <v>488</v>
      </c>
      <c r="I63" s="157"/>
      <c r="J63" s="157"/>
      <c r="K63" s="157">
        <f>'将来負担比率（分子）の構造'!L$44</f>
        <v>428</v>
      </c>
      <c r="L63" s="157"/>
      <c r="M63" s="157"/>
      <c r="N63" s="157">
        <f>'将来負担比率（分子）の構造'!M$44</f>
        <v>397</v>
      </c>
      <c r="O63" s="157"/>
      <c r="P63" s="157"/>
    </row>
    <row r="64" spans="1:16" x14ac:dyDescent="0.2">
      <c r="A64" s="157" t="s">
        <v>33</v>
      </c>
      <c r="B64" s="157">
        <f>'将来負担比率（分子）の構造'!I$43</f>
        <v>709</v>
      </c>
      <c r="C64" s="157"/>
      <c r="D64" s="157"/>
      <c r="E64" s="157">
        <f>'将来負担比率（分子）の構造'!J$43</f>
        <v>657</v>
      </c>
      <c r="F64" s="157"/>
      <c r="G64" s="157"/>
      <c r="H64" s="157">
        <f>'将来負担比率（分子）の構造'!K$43</f>
        <v>685</v>
      </c>
      <c r="I64" s="157"/>
      <c r="J64" s="157"/>
      <c r="K64" s="157">
        <f>'将来負担比率（分子）の構造'!L$43</f>
        <v>694</v>
      </c>
      <c r="L64" s="157"/>
      <c r="M64" s="157"/>
      <c r="N64" s="157">
        <f>'将来負担比率（分子）の構造'!M$43</f>
        <v>710</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4416</v>
      </c>
      <c r="C66" s="157"/>
      <c r="D66" s="157"/>
      <c r="E66" s="157">
        <f>'将来負担比率（分子）の構造'!J$41</f>
        <v>4209</v>
      </c>
      <c r="F66" s="157"/>
      <c r="G66" s="157"/>
      <c r="H66" s="157">
        <f>'将来負担比率（分子）の構造'!K$41</f>
        <v>3747</v>
      </c>
      <c r="I66" s="157"/>
      <c r="J66" s="157"/>
      <c r="K66" s="157">
        <f>'将来負担比率（分子）の構造'!L$41</f>
        <v>3466</v>
      </c>
      <c r="L66" s="157"/>
      <c r="M66" s="157"/>
      <c r="N66" s="157">
        <f>'将来負担比率（分子）の構造'!M$41</f>
        <v>3158</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1440</v>
      </c>
      <c r="C72" s="161">
        <f>基金残高に係る経年分析!G55</f>
        <v>1581</v>
      </c>
      <c r="D72" s="161">
        <f>基金残高に係る経年分析!H55</f>
        <v>1350</v>
      </c>
    </row>
    <row r="73" spans="1:16" x14ac:dyDescent="0.2">
      <c r="A73" s="160" t="s">
        <v>74</v>
      </c>
      <c r="B73" s="161">
        <f>基金残高に係る経年分析!F56</f>
        <v>354</v>
      </c>
      <c r="C73" s="161">
        <f>基金残高に係る経年分析!G56</f>
        <v>354</v>
      </c>
      <c r="D73" s="161">
        <f>基金残高に係る経年分析!H56</f>
        <v>354</v>
      </c>
    </row>
    <row r="74" spans="1:16" x14ac:dyDescent="0.2">
      <c r="A74" s="160" t="s">
        <v>75</v>
      </c>
      <c r="B74" s="161">
        <f>基金残高に係る経年分析!F57</f>
        <v>621</v>
      </c>
      <c r="C74" s="161">
        <f>基金残高に係る経年分析!G57</f>
        <v>646</v>
      </c>
      <c r="D74" s="161">
        <f>基金残高に係る経年分析!H57</f>
        <v>648</v>
      </c>
    </row>
  </sheetData>
  <sheetProtection algorithmName="SHA-512" hashValue="+gMH+dgmNHOTYN7j85qBFUe9zxqKePdMH2ygbrtrKzgaDsbPh6wTjg0Y9ZLgkvCAyeLnfSlsqpuIXw19QnlRZg==" saltValue="3DjRyY61ZOYyOHjNq90/B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