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mihama.local\Public\総務課\財政係\03髙本\"/>
    </mc:Choice>
  </mc:AlternateContent>
  <xr:revisionPtr revIDLastSave="0" documentId="13_ncr:1_{27CE1D17-A958-44EB-8496-6A563415433F}"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F75" i="12" l="1"/>
  <c r="AA76" i="12"/>
  <c r="AF76" i="12" s="1"/>
  <c r="AF77" i="12"/>
  <c r="AA78" i="12"/>
  <c r="AF78" i="12"/>
  <c r="AA79" i="12"/>
  <c r="AF79" i="12"/>
  <c r="AA80" i="12"/>
  <c r="AF80" i="12"/>
  <c r="AA81" i="12"/>
  <c r="AF81" i="12"/>
  <c r="AA82" i="12"/>
  <c r="AF82" i="12"/>
  <c r="AA83" i="12"/>
  <c r="AF83" i="12" s="1"/>
  <c r="AA84" i="12"/>
  <c r="AF84" i="12" s="1"/>
  <c r="AF85" i="12"/>
  <c r="AA86" i="12"/>
  <c r="AF86" i="12"/>
  <c r="AA87" i="12"/>
  <c r="AF87" i="12"/>
  <c r="AA73" i="12" l="1"/>
  <c r="AF73" i="12" s="1"/>
  <c r="AF74" i="12"/>
  <c r="AF72" i="12" l="1"/>
  <c r="AF71" i="12"/>
  <c r="AA70" i="12"/>
  <c r="AF70" i="12" s="1"/>
  <c r="AF68" i="12"/>
  <c r="BG34"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C35" i="10"/>
  <c r="CO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AM34" i="10" s="1"/>
  <c r="BE34" i="10" l="1"/>
  <c r="BW34" i="10" s="1"/>
  <c r="BW35" i="10" s="1"/>
  <c r="BW36" i="10" s="1"/>
  <c r="BW37" i="10" s="1"/>
  <c r="BW38" i="10" s="1"/>
  <c r="BW39" i="10" s="1"/>
  <c r="BW40" i="10" s="1"/>
  <c r="BW41" i="10" s="1"/>
  <c r="BW42" i="10" s="1"/>
  <c r="BW43" i="10" s="1"/>
</calcChain>
</file>

<file path=xl/sharedStrings.xml><?xml version="1.0" encoding="utf-8"?>
<sst xmlns="http://schemas.openxmlformats.org/spreadsheetml/2006/main" count="1184" uniqueCount="581">
  <si>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</si>
  <si>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</si>
  <si>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</si>
  <si>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</si>
  <si>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</si>
  <si>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</si>
  <si>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</si>
  <si>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</si>
  <si>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</si>
  <si>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</si>
  <si>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</si>
  <si>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</si>
  <si>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</si>
  <si>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</si>
  <si>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</si>
  <si>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</si>
  <si>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</si>
  <si>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</si>
  <si>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</si>
  <si>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</si>
  <si>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</si>
  <si>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</si>
  <si>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</si>
  <si>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</si>
  <si>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</si>
  <si>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</si>
  <si>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</si>
  <si>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</si>
  <si>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</si>
  <si>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</si>
  <si>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</si>
  <si>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</si>
  <si>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</si>
  <si>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</si>
  <si>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</si>
  <si>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</si>
  <si>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</si>
  <si>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</si>
  <si>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</si>
  <si>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</si>
  <si>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</si>
  <si>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</si>
  <si>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</si>
  <si>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</si>
  <si>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</si>
  <si>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</si>
  <si>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</si>
  <si>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</si>
  <si>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</si>
  <si>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</si>
  <si>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</si>
  <si>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</si>
  <si>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</si>
  <si>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</si>
  <si>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</si>
  <si>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</si>
  <si>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</si>
  <si>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</si>
  <si>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</si>
  <si>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</si>
  <si>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</si>
  <si>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</si>
  <si>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</si>
  <si>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</si>
  <si>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</si>
  <si>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</si>
  <si>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</si>
  <si>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</si>
  <si>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</si>
  <si>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</si>
  <si>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</si>
  <si>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</si>
  <si>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</si>
  <si>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</si>
  <si>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</si>
  <si>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</si>
  <si>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</si>
  <si>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</si>
  <si>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</si>
  <si>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三重県</t>
    <phoneticPr fontId="5"/>
  </si>
  <si>
    <t>市町村類型</t>
    <phoneticPr fontId="5"/>
  </si>
  <si>
    <t>Ⅱ－０</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</si>
  <si>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</si>
  <si>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</si>
  <si>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</si>
  <si>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</si>
  <si>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</si>
  <si>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</si>
  <si>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</si>
  <si>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</si>
  <si>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</si>
  <si>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</si>
  <si>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</si>
  <si>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</si>
  <si>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御浜町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</si>
  <si>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</si>
  <si>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</si>
  <si>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</si>
  <si>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</si>
  <si>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</si>
  <si>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</si>
  <si>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</si>
  <si>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</si>
  <si>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</si>
  <si>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</si>
  <si>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</si>
  <si>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</si>
  <si>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</si>
  <si>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</si>
  <si>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</si>
  <si>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</si>
  <si>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</si>
  <si>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</si>
  <si>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</si>
  <si>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</si>
  <si>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</si>
  <si>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</si>
  <si>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</si>
  <si>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-7.6</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</si>
  <si>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</si>
  <si>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</si>
  <si>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</si>
  <si>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</si>
  <si>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</si>
  <si>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</si>
  <si>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</si>
  <si>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</si>
  <si>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</si>
  <si>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</si>
  <si>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</si>
  <si>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</si>
  <si>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</si>
  <si>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</si>
  <si>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</si>
  <si>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</si>
  <si>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</si>
  <si>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</si>
  <si>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</si>
  <si>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</si>
  <si>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</si>
  <si>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</si>
  <si>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</si>
  <si>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6"/>
  </si>
  <si>
    <t>うち日本人(％)</t>
    <phoneticPr fontId="5"/>
  </si>
  <si>
    <t>-2.0</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</si>
  <si>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</si>
  <si>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</si>
  <si>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</si>
  <si>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</si>
  <si>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</si>
  <si>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</si>
  <si>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</si>
  <si>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</si>
  <si>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</si>
  <si>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</si>
  <si>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</si>
  <si>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</si>
  <si>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</si>
  <si>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</si>
  <si>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</si>
  <si>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</si>
  <si>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</si>
  <si>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</si>
  <si>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</si>
  <si>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</si>
  <si>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</si>
  <si>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</si>
  <si>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</si>
  <si>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</si>
  <si>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</si>
  <si>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</si>
  <si>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</si>
  <si>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</si>
  <si>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</si>
  <si>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</si>
  <si>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</si>
  <si>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</si>
  <si>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</si>
  <si>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</si>
  <si>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</si>
  <si>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</si>
  <si>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</si>
  <si>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</si>
  <si>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</si>
  <si>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</si>
  <si>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</si>
  <si>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</si>
  <si>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</si>
  <si>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</si>
  <si>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</si>
  <si>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</si>
  <si>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</si>
  <si>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</si>
  <si>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</si>
  <si>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</si>
  <si>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</si>
  <si>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</si>
  <si>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</si>
  <si>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</si>
  <si>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</si>
  <si>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</si>
  <si>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</si>
  <si>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</si>
  <si>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三重県御浜町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</si>
  <si>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</si>
  <si>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</si>
  <si>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</si>
  <si>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</si>
  <si>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</si>
  <si>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</si>
  <si>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</si>
  <si>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</si>
  <si>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</si>
  <si>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</si>
  <si>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</si>
  <si>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</si>
  <si>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</si>
  <si>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</si>
  <si>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</si>
  <si>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</si>
  <si>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</si>
  <si>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</si>
  <si>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</si>
  <si>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</si>
  <si>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</si>
  <si>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</si>
  <si>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</si>
  <si>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</si>
  <si>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</si>
  <si>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</si>
  <si>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</si>
  <si>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</si>
  <si>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</si>
  <si>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</si>
  <si>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</si>
  <si>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</si>
  <si>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</si>
  <si>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</si>
  <si>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</si>
  <si>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</si>
  <si>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</si>
  <si>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</si>
  <si>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</si>
  <si>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</si>
  <si>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</si>
  <si>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</si>
  <si>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</si>
  <si>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</si>
  <si>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</si>
  <si>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</si>
  <si>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</si>
  <si>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</si>
  <si>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</si>
  <si>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</si>
  <si>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</si>
  <si>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</si>
  <si>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</si>
  <si>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</si>
  <si>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</si>
  <si>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</si>
  <si>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</si>
  <si>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</si>
  <si>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</si>
  <si>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</si>
  <si>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</si>
  <si>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</si>
  <si>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</si>
  <si>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</si>
  <si>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</si>
  <si>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</si>
  <si>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</si>
  <si>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</si>
  <si>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</si>
  <si>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</si>
  <si>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</si>
  <si>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</si>
  <si>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</si>
  <si>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</si>
  <si>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</si>
  <si>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</si>
  <si>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</si>
  <si>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</si>
  <si>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</si>
  <si>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</si>
  <si>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</si>
  <si>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</si>
  <si>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</si>
  <si>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</si>
  <si>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</si>
  <si>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</si>
  <si>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</si>
  <si>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</si>
  <si>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</si>
  <si>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</si>
  <si>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</si>
  <si>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</si>
  <si>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</si>
  <si>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</si>
  <si>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</si>
  <si>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</si>
  <si>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</si>
  <si>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</si>
  <si>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</si>
  <si>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</si>
  <si>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</si>
  <si>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</si>
  <si>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</si>
  <si>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</si>
  <si>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</si>
  <si>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</si>
  <si>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</si>
  <si>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</si>
  <si>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</si>
  <si>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</si>
  <si>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</si>
  <si>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</si>
  <si>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</si>
  <si>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</si>
  <si>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</si>
  <si>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</si>
  <si>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</si>
  <si>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</si>
  <si>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</si>
  <si>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</si>
  <si>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</si>
  <si>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</si>
  <si>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</si>
  <si>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</si>
  <si>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</si>
  <si>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</si>
  <si>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</si>
  <si>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</si>
  <si>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</si>
  <si>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</si>
  <si>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</si>
  <si>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</si>
  <si>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</si>
  <si>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</si>
  <si>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</si>
  <si>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</si>
  <si>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</si>
  <si>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</si>
  <si>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</si>
  <si>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</si>
  <si>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</si>
  <si>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</si>
  <si>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</si>
  <si>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</si>
  <si>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</si>
  <si>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</si>
  <si>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</si>
  <si>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</si>
  <si>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</si>
  <si>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</si>
  <si>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三重県御浜町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</si>
  <si>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</si>
  <si>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</si>
  <si>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</si>
  <si>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</si>
  <si>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</si>
  <si>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</si>
  <si>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</si>
  <si>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</si>
  <si>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</si>
  <si>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</si>
  <si>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</si>
  <si>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</si>
  <si>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</si>
  <si>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</si>
  <si>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</si>
  <si>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</si>
  <si>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</si>
  <si>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</si>
  <si>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</si>
  <si>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</si>
  <si>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</si>
  <si>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</si>
  <si>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</si>
  <si>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</si>
  <si>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</si>
  <si>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</si>
  <si>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</si>
  <si>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</si>
  <si>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</si>
  <si>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</si>
  <si>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</si>
  <si>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</si>
  <si>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</si>
  <si>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</si>
  <si>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</si>
  <si>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</si>
  <si>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</si>
  <si>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下水道特別会計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</si>
  <si>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</si>
  <si>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</si>
  <si>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</si>
  <si>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</si>
  <si>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</si>
  <si>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</si>
  <si>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</si>
  <si>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</si>
  <si>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</si>
  <si>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</si>
  <si>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</si>
  <si>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</si>
  <si>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</si>
  <si>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</si>
  <si>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</si>
  <si>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</si>
  <si>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</si>
  <si>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</si>
  <si>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</si>
  <si>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</si>
  <si>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</si>
  <si>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</si>
  <si>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</si>
  <si>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</si>
  <si>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</si>
  <si>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</si>
  <si>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</si>
  <si>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</si>
  <si>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</si>
  <si>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</si>
  <si>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</si>
  <si>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</si>
  <si>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</si>
  <si>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</si>
  <si>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</si>
  <si>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</si>
  <si>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</si>
  <si>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</si>
  <si>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</si>
  <si>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</si>
  <si>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</si>
  <si>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</si>
  <si>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</si>
  <si>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</si>
  <si>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</si>
  <si>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</si>
  <si>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</si>
  <si>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</si>
  <si>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</si>
  <si>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</si>
  <si>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</si>
  <si>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</si>
  <si>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</si>
  <si>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</si>
  <si>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</si>
  <si>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</si>
  <si>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</si>
  <si>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</si>
  <si>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</si>
  <si>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</si>
  <si>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</si>
  <si>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</si>
  <si>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</si>
  <si>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</si>
  <si>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</si>
  <si>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</si>
  <si>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</si>
  <si>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</si>
  <si>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</si>
  <si>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</si>
  <si>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</si>
  <si>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</si>
  <si>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</si>
  <si>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</si>
  <si>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</si>
  <si>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</si>
  <si>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</si>
  <si>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</si>
  <si>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</si>
  <si>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</si>
  <si>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</si>
  <si>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</si>
  <si>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</si>
  <si>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</si>
  <si>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</si>
  <si>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</si>
  <si>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</si>
  <si>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</si>
  <si>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</si>
  <si>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</si>
  <si>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</si>
  <si>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</si>
  <si>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</si>
  <si>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</si>
  <si>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</si>
  <si>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</si>
  <si>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</si>
  <si>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</si>
  <si>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</si>
  <si>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</si>
  <si>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</si>
  <si>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</si>
  <si>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</si>
  <si>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</si>
  <si>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</si>
  <si>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</si>
  <si>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</si>
  <si>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</si>
  <si>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</si>
  <si>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</si>
  <si>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</si>
  <si>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</si>
  <si>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</si>
  <si>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</si>
  <si>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</si>
  <si>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</si>
  <si>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</si>
  <si>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</si>
  <si>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</si>
  <si>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</si>
  <si>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</si>
  <si>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</si>
  <si>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</si>
  <si>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</si>
  <si>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</si>
  <si>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</si>
  <si>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</si>
  <si>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</si>
  <si>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</si>
  <si>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</si>
  <si>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</si>
  <si>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</si>
  <si>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</si>
  <si>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</si>
  <si>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</si>
  <si>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</si>
  <si>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3.54</t>
  </si>
  <si>
    <t>▲ 2.13</t>
  </si>
  <si>
    <t>▲ 5.93</t>
  </si>
  <si>
    <t>▲ 3.65</t>
  </si>
  <si>
    <t>国民健康保険特別会計</t>
  </si>
  <si>
    <t>水道事業会計</t>
  </si>
  <si>
    <t>一般会計</t>
  </si>
  <si>
    <t>下水道特別会計</t>
  </si>
  <si>
    <t>後期高齢者医療特別会計</t>
  </si>
  <si>
    <t>その他会計（赤字）</t>
  </si>
  <si>
    <t>その他会計（黒字）</t>
  </si>
  <si>
    <t>R01</t>
    <phoneticPr fontId="5"/>
  </si>
  <si>
    <t>R02</t>
    <phoneticPr fontId="5"/>
  </si>
  <si>
    <t>R03</t>
    <phoneticPr fontId="5"/>
  </si>
  <si>
    <t>R04</t>
    <phoneticPr fontId="5"/>
  </si>
  <si>
    <t>R05</t>
    <phoneticPr fontId="5"/>
  </si>
  <si>
    <t>三重県後期高齢者医療広域連合（一般会計）</t>
    <rPh sb="0" eb="3">
      <t>ミエケン</t>
    </rPh>
    <rPh sb="3" eb="5">
      <t>コウキ</t>
    </rPh>
    <rPh sb="5" eb="8">
      <t>コウレイシャ</t>
    </rPh>
    <rPh sb="8" eb="10">
      <t>イリョウ</t>
    </rPh>
    <rPh sb="10" eb="12">
      <t>コウイキ</t>
    </rPh>
    <rPh sb="12" eb="14">
      <t>レンゴウ</t>
    </rPh>
    <rPh sb="15" eb="17">
      <t>イッパン</t>
    </rPh>
    <rPh sb="17" eb="19">
      <t>カイケイ</t>
    </rPh>
    <phoneticPr fontId="2"/>
  </si>
  <si>
    <t>〃（後期高齢者医療特別会計）</t>
    <rPh sb="2" eb="4">
      <t>コウキ</t>
    </rPh>
    <rPh sb="4" eb="7">
      <t>コウレイシャ</t>
    </rPh>
    <rPh sb="7" eb="9">
      <t>イリョウ</t>
    </rPh>
    <rPh sb="9" eb="11">
      <t>トクベツ</t>
    </rPh>
    <rPh sb="11" eb="13">
      <t>カイケイ</t>
    </rPh>
    <phoneticPr fontId="2"/>
  </si>
  <si>
    <t>紀南病院組合</t>
    <rPh sb="0" eb="2">
      <t>キナン</t>
    </rPh>
    <rPh sb="2" eb="4">
      <t>ビョウイン</t>
    </rPh>
    <rPh sb="4" eb="6">
      <t>クミアイ</t>
    </rPh>
    <phoneticPr fontId="2"/>
  </si>
  <si>
    <t>紀南社会福祉施設組合（一般会計）</t>
    <rPh sb="0" eb="2">
      <t>キナン</t>
    </rPh>
    <rPh sb="2" eb="4">
      <t>シャカイ</t>
    </rPh>
    <rPh sb="4" eb="6">
      <t>フクシ</t>
    </rPh>
    <rPh sb="6" eb="8">
      <t>シセツ</t>
    </rPh>
    <rPh sb="8" eb="10">
      <t>クミアイ</t>
    </rPh>
    <rPh sb="11" eb="13">
      <t>イッパン</t>
    </rPh>
    <rPh sb="13" eb="15">
      <t>カイケイ</t>
    </rPh>
    <phoneticPr fontId="2"/>
  </si>
  <si>
    <t>〃（共同研修特別会計）</t>
  </si>
  <si>
    <t>〃（物品特別会計）</t>
  </si>
  <si>
    <t>〃（退職手当特別会計）</t>
  </si>
  <si>
    <t>〃（消防救急無線特別会計）</t>
  </si>
  <si>
    <t>〃（公平委員会特別会計）</t>
  </si>
  <si>
    <t>東紀州環境施設組合</t>
  </si>
  <si>
    <t>公共施設整備基金</t>
  </si>
  <si>
    <t>福祉基金</t>
  </si>
  <si>
    <t>柑橘振興基金</t>
  </si>
  <si>
    <t>森林環境譲与税基金</t>
  </si>
  <si>
    <t>ふるさと応援基金</t>
    <rPh sb="4" eb="6">
      <t>オウエン</t>
    </rPh>
    <rPh sb="6" eb="8">
      <t>キキン</t>
    </rPh>
    <phoneticPr fontId="2"/>
  </si>
  <si>
    <t>三重県地方税管理回収機構（一般会計）</t>
  </si>
  <si>
    <t>〃（地域密着型介護老人福祉事業特別会計）</t>
  </si>
  <si>
    <t>紀南特別養護老人ホーム組合（一般会計）</t>
  </si>
  <si>
    <t>南牟婁清掃施設組合</t>
  </si>
  <si>
    <t>〃（デジタル地図特別会計）</t>
  </si>
  <si>
    <t>三重県市町総合事務組合（一般会計）</t>
  </si>
  <si>
    <t>紀南介護保険広域連合（一般会計）</t>
  </si>
  <si>
    <t>紀南社会福祉施設組合（指定訪問介護　特別会計）</t>
    <rPh sb="0" eb="2">
      <t>キナン</t>
    </rPh>
    <rPh sb="2" eb="4">
      <t>シャカイ</t>
    </rPh>
    <rPh sb="4" eb="6">
      <t>フクシ</t>
    </rPh>
    <rPh sb="6" eb="8">
      <t>シセツ</t>
    </rPh>
    <rPh sb="8" eb="10">
      <t>クミアイ</t>
    </rPh>
    <rPh sb="11" eb="13">
      <t>シテイ</t>
    </rPh>
    <rPh sb="13" eb="15">
      <t>ホウモン</t>
    </rPh>
    <rPh sb="15" eb="17">
      <t>カイゴ</t>
    </rPh>
    <rPh sb="18" eb="20">
      <t>トクベツ</t>
    </rPh>
    <rPh sb="20" eb="22">
      <t>カイケイ</t>
    </rPh>
    <phoneticPr fontId="2"/>
  </si>
  <si>
    <t>三重県地方税管理回収機構（滞納整理拡充事業特別会計）</t>
  </si>
  <si>
    <t>紀南介護保険広域連合（介護保険事業特別会計）</t>
    <rPh sb="11" eb="13">
      <t>カイゴ</t>
    </rPh>
    <rPh sb="13" eb="15">
      <t>ホケン</t>
    </rPh>
    <rPh sb="15" eb="17">
      <t>ジギョウ</t>
    </rPh>
    <rPh sb="17" eb="21">
      <t>トクベツカイケイ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</si>
  <si>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</si>
  <si>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</si>
  <si>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</si>
  <si>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</si>
  <si>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</si>
  <si>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</si>
  <si>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</si>
  <si>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</si>
  <si>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</si>
  <si>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については、令和2年度決算以降、将来負担額が充当可能財源等を下回る状態（「－」）となっている。有形固定資産減価償却率については、依然として類似団体平均を上回っている。昭和に建設された公共施設の大量更新に備え、基金を活用し、所要の財源を中長期的な視点で確保していくほか、定期的な修繕、機器更新を行い、公共施設の長寿命化を行うとともに、統廃合を実施し、財政負担の平準化を図っていく。</t>
    <phoneticPr fontId="5"/>
  </si>
  <si>
    <t>実質公債費比率は類似団体と比較して低いものの、上昇傾向にある。これは、平成３０年度から防災無線デジタル化事業等の地方債の償還が始まったことにより、元利償還金が上昇したためである。上昇傾向は令和５年度まで続く見込みである。将来負担比率は令和2年度決算以降、将来負担額が充当可能財源等を下回る状態（「－」）となった。これは、毎年の地方債の新規発行額を抑制してきたためであり、加えて、交付税算入が有利な地方債の借入を行っているためである。今後も、公債費の適正化に取り組んでいくとともに、将来に多額の負担を残すことのないよう適正な基金管理と、健全な財政運営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</si>
</sst>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7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Fill="1" applyBorder="1" applyAlignment="1">
      <alignment horizontal="center" vertical="center" wrapText="1"/>
    </xf>
    <xf numFmtId="177" fontId="14" fillId="0" borderId="5" xfId="5" applyNumberFormat="1" applyFont="1" applyFill="1" applyBorder="1" applyAlignment="1" applyProtection="1">
      <alignment horizontal="right" vertical="center" shrinkToFit="1"/>
    </xf>
    <xf numFmtId="177" fontId="14" fillId="0" borderId="10" xfId="5" applyNumberFormat="1" applyFont="1" applyFill="1" applyBorder="1" applyAlignment="1" applyProtection="1">
      <alignment horizontal="right" vertical="center" shrinkToFit="1"/>
    </xf>
    <xf numFmtId="0" fontId="14" fillId="0" borderId="11" xfId="1" applyFont="1" applyFill="1" applyBorder="1" applyAlignment="1">
      <alignment horizontal="center" vertical="center" wrapText="1"/>
    </xf>
    <xf numFmtId="177" fontId="14" fillId="0" borderId="15" xfId="5" applyNumberFormat="1" applyFont="1" applyFill="1" applyBorder="1" applyAlignment="1" applyProtection="1">
      <alignment horizontal="right" vertical="center" shrinkToFit="1"/>
    </xf>
    <xf numFmtId="177" fontId="14" fillId="0" borderId="16" xfId="5" applyNumberFormat="1" applyFont="1" applyFill="1" applyBorder="1" applyAlignment="1" applyProtection="1">
      <alignment horizontal="right" vertical="center" shrinkToFit="1"/>
    </xf>
    <xf numFmtId="177" fontId="14" fillId="0" borderId="34" xfId="5" applyNumberFormat="1" applyFont="1" applyFill="1" applyBorder="1" applyAlignment="1" applyProtection="1">
      <alignment horizontal="right" vertical="center" shrinkToFit="1"/>
    </xf>
    <xf numFmtId="177" fontId="14" fillId="0" borderId="35" xfId="5" applyNumberFormat="1" applyFont="1" applyFill="1" applyBorder="1" applyAlignment="1" applyProtection="1">
      <alignment horizontal="right" vertical="center" shrinkToFit="1"/>
    </xf>
    <xf numFmtId="0" fontId="14" fillId="0" borderId="47" xfId="1" applyFont="1" applyFill="1" applyBorder="1" applyAlignment="1">
      <alignment horizontal="center" vertical="center"/>
    </xf>
    <xf numFmtId="177" fontId="14" fillId="0" borderId="34" xfId="5" applyNumberFormat="1" applyFont="1" applyFill="1" applyBorder="1" applyAlignment="1" applyProtection="1">
      <alignment horizontal="right" vertical="center" shrinkToFit="1"/>
      <protection locked="0"/>
    </xf>
    <xf numFmtId="177" fontId="14" fillId="0" borderId="35" xfId="5" applyNumberFormat="1" applyFont="1" applyFill="1" applyBorder="1" applyAlignment="1" applyProtection="1">
      <alignment horizontal="right" vertical="center" shrinkToFit="1"/>
      <protection locked="0"/>
    </xf>
    <xf numFmtId="0" fontId="14" fillId="0" borderId="52" xfId="1" applyFont="1" applyFill="1" applyBorder="1" applyAlignment="1">
      <alignment horizontal="center" vertical="center"/>
    </xf>
    <xf numFmtId="177" fontId="14" fillId="0" borderId="21" xfId="5" applyNumberFormat="1" applyFont="1" applyFill="1" applyBorder="1" applyAlignment="1" applyProtection="1">
      <alignment horizontal="right" vertical="center" shrinkToFit="1"/>
      <protection locked="0"/>
    </xf>
    <xf numFmtId="177" fontId="14" fillId="0" borderId="22" xfId="5" applyNumberFormat="1" applyFont="1" applyFill="1" applyBorder="1" applyAlignment="1" applyProtection="1">
      <alignment horizontal="right" vertical="center" shrinkToFit="1"/>
      <protection locked="0"/>
    </xf>
    <xf numFmtId="0" fontId="14" fillId="0" borderId="1" xfId="1" applyFont="1" applyFill="1" applyBorder="1" applyAlignment="1">
      <alignment horizontal="center" vertical="center"/>
    </xf>
    <xf numFmtId="177" fontId="14" fillId="0" borderId="53" xfId="5" applyNumberFormat="1" applyFont="1" applyFill="1" applyBorder="1" applyAlignment="1" applyProtection="1">
      <alignment horizontal="right" vertical="center" shrinkToFit="1"/>
    </xf>
    <xf numFmtId="177" fontId="14" fillId="0" borderId="6" xfId="5" applyNumberFormat="1" applyFont="1" applyFill="1" applyBorder="1" applyAlignment="1" applyProtection="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Font="1"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Fill="1" applyBorder="1" applyAlignment="1">
      <alignment vertical="center"/>
    </xf>
    <xf numFmtId="179" fontId="18" fillId="0" borderId="41" xfId="6" applyNumberFormat="1" applyFont="1" applyFill="1" applyBorder="1" applyAlignment="1">
      <alignment vertical="center"/>
    </xf>
    <xf numFmtId="180" fontId="18" fillId="0" borderId="57" xfId="6" applyNumberFormat="1" applyFont="1" applyFill="1" applyBorder="1" applyAlignment="1">
      <alignment vertical="center"/>
    </xf>
    <xf numFmtId="179" fontId="18" fillId="0" borderId="55" xfId="6" applyNumberFormat="1" applyFont="1" applyFill="1" applyBorder="1" applyAlignment="1">
      <alignment vertical="center"/>
    </xf>
    <xf numFmtId="180" fontId="18" fillId="0" borderId="58" xfId="6" applyNumberFormat="1" applyFont="1" applyFill="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Fill="1" applyBorder="1" applyAlignment="1">
      <alignment vertical="center"/>
    </xf>
    <xf numFmtId="179" fontId="18" fillId="0" borderId="61" xfId="6" applyNumberFormat="1" applyFont="1" applyFill="1" applyBorder="1" applyAlignment="1">
      <alignment vertical="center"/>
    </xf>
    <xf numFmtId="180" fontId="18" fillId="0" borderId="59" xfId="6" applyNumberFormat="1" applyFont="1" applyFill="1" applyBorder="1" applyAlignment="1">
      <alignment vertical="center"/>
    </xf>
    <xf numFmtId="179" fontId="18" fillId="0" borderId="62" xfId="6" applyNumberFormat="1" applyFont="1" applyFill="1" applyBorder="1" applyAlignment="1">
      <alignment vertical="center"/>
    </xf>
    <xf numFmtId="180" fontId="18" fillId="0" borderId="63" xfId="6" applyNumberFormat="1" applyFont="1" applyFill="1" applyBorder="1" applyAlignment="1">
      <alignment vertical="center"/>
    </xf>
    <xf numFmtId="180" fontId="18" fillId="0" borderId="60" xfId="6" applyNumberFormat="1" applyFont="1" applyBorder="1" applyAlignment="1">
      <alignment vertical="center"/>
    </xf>
    <xf numFmtId="179" fontId="18" fillId="0" borderId="60" xfId="6" applyNumberFormat="1" applyFont="1" applyFill="1" applyBorder="1" applyAlignment="1">
      <alignment vertical="center" wrapText="1"/>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pplyFill="1">
      <alignment vertical="center"/>
    </xf>
    <xf numFmtId="0" fontId="1" fillId="0" borderId="0" xfId="16" applyFont="1" applyFill="1" applyBorder="1">
      <alignment vertical="center"/>
    </xf>
    <xf numFmtId="0" fontId="35"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8" fillId="0" borderId="34" xfId="16" applyNumberFormat="1" applyFont="1" applyFill="1" applyBorder="1" applyAlignment="1">
      <alignment horizontal="right" vertical="center" shrinkToFit="1"/>
    </xf>
    <xf numFmtId="190" fontId="18"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8" fillId="0" borderId="34" xfId="16" applyNumberFormat="1" applyFont="1" applyFill="1" applyBorder="1" applyAlignment="1">
      <alignment horizontal="right" vertical="center" shrinkToFit="1"/>
    </xf>
    <xf numFmtId="187" fontId="18"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5"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Fill="1" applyBorder="1" applyAlignment="1">
      <alignment horizontal="right" vertical="center" shrinkToFit="1"/>
    </xf>
    <xf numFmtId="177" fontId="18" fillId="0" borderId="41" xfId="19" applyNumberFormat="1" applyFont="1" applyFill="1" applyBorder="1" applyAlignment="1">
      <alignment horizontal="right" vertical="center" shrinkToFit="1"/>
    </xf>
    <xf numFmtId="187" fontId="18" fillId="0" borderId="57" xfId="19" applyNumberFormat="1" applyFont="1" applyFill="1" applyBorder="1" applyAlignment="1">
      <alignment horizontal="right" vertical="center" shrinkToFit="1"/>
    </xf>
    <xf numFmtId="177" fontId="18" fillId="0" borderId="55" xfId="19" applyNumberFormat="1" applyFont="1" applyFill="1" applyBorder="1" applyAlignment="1">
      <alignment horizontal="right" vertical="center" shrinkToFit="1"/>
    </xf>
    <xf numFmtId="187" fontId="18" fillId="0" borderId="58" xfId="19" applyNumberFormat="1" applyFont="1" applyFill="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Fill="1" applyBorder="1" applyAlignment="1">
      <alignment horizontal="right" vertical="center" shrinkToFit="1"/>
    </xf>
    <xf numFmtId="177" fontId="18" fillId="0" borderId="61" xfId="19" applyNumberFormat="1" applyFont="1" applyFill="1" applyBorder="1" applyAlignment="1">
      <alignment horizontal="right" vertical="center" shrinkToFit="1"/>
    </xf>
    <xf numFmtId="187" fontId="18" fillId="0" borderId="59" xfId="19" applyNumberFormat="1" applyFont="1" applyFill="1" applyBorder="1" applyAlignment="1">
      <alignment horizontal="right" vertical="center" shrinkToFit="1"/>
    </xf>
    <xf numFmtId="177" fontId="18" fillId="0" borderId="62" xfId="19" applyNumberFormat="1" applyFont="1" applyFill="1" applyBorder="1" applyAlignment="1">
      <alignment horizontal="right" vertical="center" shrinkToFit="1"/>
    </xf>
    <xf numFmtId="187" fontId="18" fillId="0" borderId="63" xfId="19" applyNumberFormat="1" applyFont="1" applyFill="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 fillId="0" borderId="0" xfId="16" applyFont="1">
      <alignment vertical="center"/>
    </xf>
    <xf numFmtId="0" fontId="17"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5"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5"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Font="1" applyBorder="1" applyAlignment="1">
      <alignment horizontal="left" vertical="center"/>
    </xf>
    <xf numFmtId="0" fontId="21" fillId="0" borderId="8" xfId="10" applyFont="1" applyBorder="1" applyAlignment="1">
      <alignment horizontal="left" vertical="center"/>
    </xf>
    <xf numFmtId="0" fontId="21" fillId="0" borderId="9" xfId="10" applyFont="1"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0" fontId="35" fillId="0" borderId="117"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9"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5"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4" fillId="0" borderId="39" xfId="1" applyFont="1" applyFill="1" applyBorder="1" applyAlignment="1" applyProtection="1">
      <alignment horizontal="left" vertical="center" wrapText="1"/>
      <protection locked="0"/>
    </xf>
    <xf numFmtId="0" fontId="14" fillId="0" borderId="31" xfId="1" applyFont="1" applyFill="1" applyBorder="1" applyAlignment="1" applyProtection="1">
      <alignment horizontal="left" vertical="center" wrapText="1"/>
      <protection locked="0"/>
    </xf>
    <xf numFmtId="0" fontId="14" fillId="0" borderId="32" xfId="1" applyFont="1" applyFill="1" applyBorder="1" applyAlignment="1" applyProtection="1">
      <alignment horizontal="left" vertical="center" wrapText="1"/>
      <protection locked="0"/>
    </xf>
    <xf numFmtId="0" fontId="14" fillId="0" borderId="44" xfId="1" applyFont="1" applyFill="1" applyBorder="1" applyAlignment="1" applyProtection="1">
      <alignment horizontal="left" vertical="center" wrapText="1"/>
      <protection locked="0"/>
    </xf>
    <xf numFmtId="0" fontId="14" fillId="0" borderId="18" xfId="1" applyFont="1" applyFill="1" applyBorder="1" applyAlignment="1" applyProtection="1">
      <alignment horizontal="left" vertical="center" wrapText="1"/>
      <protection locked="0"/>
    </xf>
    <xf numFmtId="0" fontId="14" fillId="0" borderId="19" xfId="1" applyFont="1" applyFill="1" applyBorder="1" applyAlignment="1" applyProtection="1">
      <alignment horizontal="left" vertical="center" wrapText="1"/>
      <protection locked="0"/>
    </xf>
    <xf numFmtId="0" fontId="14" fillId="0" borderId="2" xfId="1" applyFont="1" applyFill="1" applyBorder="1" applyAlignment="1" applyProtection="1">
      <alignment horizontal="left" vertical="center"/>
    </xf>
    <xf numFmtId="0" fontId="14" fillId="0" borderId="3" xfId="1" applyFont="1" applyFill="1" applyBorder="1" applyAlignment="1" applyProtection="1">
      <alignment horizontal="left" vertical="center"/>
    </xf>
    <xf numFmtId="0" fontId="14" fillId="0" borderId="8" xfId="1" applyFont="1" applyFill="1" applyBorder="1" applyAlignment="1" applyProtection="1">
      <alignment horizontal="left" vertical="center" wrapText="1"/>
    </xf>
    <xf numFmtId="0" fontId="14" fillId="0" borderId="9" xfId="1" applyFont="1" applyFill="1" applyBorder="1" applyAlignment="1" applyProtection="1">
      <alignment horizontal="left" vertical="center" wrapText="1"/>
    </xf>
    <xf numFmtId="0" fontId="14" fillId="0" borderId="12" xfId="1" applyFont="1" applyFill="1" applyBorder="1" applyAlignment="1" applyProtection="1">
      <alignment horizontal="left" vertical="center"/>
    </xf>
    <xf numFmtId="0" fontId="14" fillId="0" borderId="13" xfId="1" applyFont="1" applyFill="1" applyBorder="1" applyAlignment="1" applyProtection="1">
      <alignment horizontal="left" vertical="center"/>
    </xf>
    <xf numFmtId="0" fontId="14" fillId="0" borderId="31" xfId="1" applyFont="1" applyFill="1" applyBorder="1" applyAlignment="1" applyProtection="1">
      <alignment horizontal="left" vertical="center"/>
    </xf>
    <xf numFmtId="0" fontId="14"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7"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190274</c:v>
                </c:pt>
                <c:pt idx="1">
                  <c:v>200194</c:v>
                </c:pt>
                <c:pt idx="2">
                  <c:v>196914</c:v>
                </c:pt>
                <c:pt idx="3">
                  <c:v>204757</c:v>
                </c:pt>
                <c:pt idx="4">
                  <c:v>194971</c:v>
                </c:pt>
              </c:numCache>
            </c:numRef>
          </c:val>
          <c:smooth val="0"/>
          <c:extLst>
            <c:ext xmlns:c16="http://schemas.microsoft.com/office/drawing/2014/chart" uri="{C3380CC4-5D6E-409C-BE32-E72D297353CC}">
              <c16:uniqueId val="{00000000-BB19-4ED1-8BD6-E547B73CFBD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101324</c:v>
                </c:pt>
                <c:pt idx="1">
                  <c:v>85835</c:v>
                </c:pt>
                <c:pt idx="2">
                  <c:v>89082</c:v>
                </c:pt>
                <c:pt idx="3">
                  <c:v>48419</c:v>
                </c:pt>
                <c:pt idx="4">
                  <c:v>70364</c:v>
                </c:pt>
              </c:numCache>
            </c:numRef>
          </c:val>
          <c:smooth val="0"/>
          <c:extLst>
            <c:ext xmlns:c16="http://schemas.microsoft.com/office/drawing/2014/chart" uri="{C3380CC4-5D6E-409C-BE32-E72D297353CC}">
              <c16:uniqueId val="{00000001-BB19-4ED1-8BD6-E547B73CFBD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6.75</c:v>
                </c:pt>
                <c:pt idx="1">
                  <c:v>7.13</c:v>
                </c:pt>
                <c:pt idx="2">
                  <c:v>11.67</c:v>
                </c:pt>
                <c:pt idx="3">
                  <c:v>7.56</c:v>
                </c:pt>
                <c:pt idx="4">
                  <c:v>3.85</c:v>
                </c:pt>
              </c:numCache>
            </c:numRef>
          </c:val>
          <c:extLst>
            <c:ext xmlns:c16="http://schemas.microsoft.com/office/drawing/2014/chart" uri="{C3380CC4-5D6E-409C-BE32-E72D297353CC}">
              <c16:uniqueId val="{00000000-DBF3-4333-83E0-6EBDAB3FB1B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34.979999999999997</c:v>
                </c:pt>
                <c:pt idx="1">
                  <c:v>33.04</c:v>
                </c:pt>
                <c:pt idx="2">
                  <c:v>34.200000000000003</c:v>
                </c:pt>
                <c:pt idx="3">
                  <c:v>41.15</c:v>
                </c:pt>
                <c:pt idx="4">
                  <c:v>45</c:v>
                </c:pt>
              </c:numCache>
            </c:numRef>
          </c:val>
          <c:extLst>
            <c:ext xmlns:c16="http://schemas.microsoft.com/office/drawing/2014/chart" uri="{C3380CC4-5D6E-409C-BE32-E72D297353CC}">
              <c16:uniqueId val="{00000001-DBF3-4333-83E0-6EBDAB3FB1B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-3.54</c:v>
                </c:pt>
                <c:pt idx="1">
                  <c:v>-2.13</c:v>
                </c:pt>
                <c:pt idx="2">
                  <c:v>5.07</c:v>
                </c:pt>
                <c:pt idx="3">
                  <c:v>-5.93</c:v>
                </c:pt>
                <c:pt idx="4">
                  <c:v>-3.65</c:v>
                </c:pt>
              </c:numCache>
            </c:numRef>
          </c:val>
          <c:smooth val="0"/>
          <c:extLst>
            <c:ext xmlns:c16="http://schemas.microsoft.com/office/drawing/2014/chart" uri="{C3380CC4-5D6E-409C-BE32-E72D297353CC}">
              <c16:uniqueId val="{00000002-DBF3-4333-83E0-6EBDAB3FB1B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14D-4622-990C-B9B811FCC9B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14D-4622-990C-B9B811FCC9B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14D-4622-990C-B9B811FCC9B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14D-4622-990C-B9B811FCC9B1}"/>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114D-4622-990C-B9B811FCC9B1}"/>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0.28999999999999998</c:v>
                </c:pt>
                <c:pt idx="2">
                  <c:v>#N/A</c:v>
                </c:pt>
                <c:pt idx="3">
                  <c:v>0.28000000000000003</c:v>
                </c:pt>
                <c:pt idx="4">
                  <c:v>#N/A</c:v>
                </c:pt>
                <c:pt idx="5">
                  <c:v>0.01</c:v>
                </c:pt>
                <c:pt idx="6">
                  <c:v>#N/A</c:v>
                </c:pt>
                <c:pt idx="7">
                  <c:v>0.01</c:v>
                </c:pt>
                <c:pt idx="8">
                  <c:v>#N/A</c:v>
                </c:pt>
                <c:pt idx="9">
                  <c:v>0.01</c:v>
                </c:pt>
              </c:numCache>
            </c:numRef>
          </c:val>
          <c:extLst>
            <c:ext xmlns:c16="http://schemas.microsoft.com/office/drawing/2014/chart" uri="{C3380CC4-5D6E-409C-BE32-E72D297353CC}">
              <c16:uniqueId val="{00000005-114D-4622-990C-B9B811FCC9B1}"/>
            </c:ext>
          </c:extLst>
        </c:ser>
        <c:ser>
          <c:idx val="6"/>
          <c:order val="6"/>
          <c:tx>
            <c:strRef>
              <c:f>データシート!$A$33</c:f>
              <c:strCache>
                <c:ptCount val="1"/>
                <c:pt idx="0">
                  <c:v>下水道特別会計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1.02</c:v>
                </c:pt>
                <c:pt idx="2">
                  <c:v>#N/A</c:v>
                </c:pt>
                <c:pt idx="3">
                  <c:v>0.93</c:v>
                </c:pt>
                <c:pt idx="4">
                  <c:v>#N/A</c:v>
                </c:pt>
                <c:pt idx="5">
                  <c:v>0.77</c:v>
                </c:pt>
                <c:pt idx="6">
                  <c:v>#N/A</c:v>
                </c:pt>
                <c:pt idx="7">
                  <c:v>0.46</c:v>
                </c:pt>
                <c:pt idx="8">
                  <c:v>#N/A</c:v>
                </c:pt>
                <c:pt idx="9">
                  <c:v>0.97</c:v>
                </c:pt>
              </c:numCache>
            </c:numRef>
          </c:val>
          <c:extLst>
            <c:ext xmlns:c16="http://schemas.microsoft.com/office/drawing/2014/chart" uri="{C3380CC4-5D6E-409C-BE32-E72D297353CC}">
              <c16:uniqueId val="{00000006-114D-4622-990C-B9B811FCC9B1}"/>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6.74</c:v>
                </c:pt>
                <c:pt idx="2">
                  <c:v>#N/A</c:v>
                </c:pt>
                <c:pt idx="3">
                  <c:v>7.12</c:v>
                </c:pt>
                <c:pt idx="4">
                  <c:v>#N/A</c:v>
                </c:pt>
                <c:pt idx="5">
                  <c:v>11.67</c:v>
                </c:pt>
                <c:pt idx="6">
                  <c:v>#N/A</c:v>
                </c:pt>
                <c:pt idx="7">
                  <c:v>7.56</c:v>
                </c:pt>
                <c:pt idx="8">
                  <c:v>#N/A</c:v>
                </c:pt>
                <c:pt idx="9">
                  <c:v>3.84</c:v>
                </c:pt>
              </c:numCache>
            </c:numRef>
          </c:val>
          <c:extLst>
            <c:ext xmlns:c16="http://schemas.microsoft.com/office/drawing/2014/chart" uri="{C3380CC4-5D6E-409C-BE32-E72D297353CC}">
              <c16:uniqueId val="{00000007-114D-4622-990C-B9B811FCC9B1}"/>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3.96</c:v>
                </c:pt>
                <c:pt idx="2">
                  <c:v>#N/A</c:v>
                </c:pt>
                <c:pt idx="3">
                  <c:v>4.25</c:v>
                </c:pt>
                <c:pt idx="4">
                  <c:v>#N/A</c:v>
                </c:pt>
                <c:pt idx="5">
                  <c:v>4.12</c:v>
                </c:pt>
                <c:pt idx="6">
                  <c:v>#N/A</c:v>
                </c:pt>
                <c:pt idx="7">
                  <c:v>4.28</c:v>
                </c:pt>
                <c:pt idx="8">
                  <c:v>#N/A</c:v>
                </c:pt>
                <c:pt idx="9">
                  <c:v>4.25</c:v>
                </c:pt>
              </c:numCache>
            </c:numRef>
          </c:val>
          <c:extLst>
            <c:ext xmlns:c16="http://schemas.microsoft.com/office/drawing/2014/chart" uri="{C3380CC4-5D6E-409C-BE32-E72D297353CC}">
              <c16:uniqueId val="{00000008-114D-4622-990C-B9B811FCC9B1}"/>
            </c:ext>
          </c:extLst>
        </c:ser>
        <c:ser>
          <c:idx val="9"/>
          <c:order val="9"/>
          <c:tx>
            <c:strRef>
              <c:f>データシート!$A$36</c:f>
              <c:strCache>
                <c:ptCount val="1"/>
                <c:pt idx="0">
                  <c:v>国民健康保険特別会計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5.37</c:v>
                </c:pt>
                <c:pt idx="2">
                  <c:v>#N/A</c:v>
                </c:pt>
                <c:pt idx="3">
                  <c:v>4.43</c:v>
                </c:pt>
                <c:pt idx="4">
                  <c:v>#N/A</c:v>
                </c:pt>
                <c:pt idx="5">
                  <c:v>5.43</c:v>
                </c:pt>
                <c:pt idx="6">
                  <c:v>#N/A</c:v>
                </c:pt>
                <c:pt idx="7">
                  <c:v>8</c:v>
                </c:pt>
                <c:pt idx="8">
                  <c:v>#N/A</c:v>
                </c:pt>
                <c:pt idx="9">
                  <c:v>8.19</c:v>
                </c:pt>
              </c:numCache>
            </c:numRef>
          </c:val>
          <c:extLst>
            <c:ext xmlns:c16="http://schemas.microsoft.com/office/drawing/2014/chart" uri="{C3380CC4-5D6E-409C-BE32-E72D297353CC}">
              <c16:uniqueId val="{00000009-114D-4622-990C-B9B811FCC9B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407</c:v>
                </c:pt>
                <c:pt idx="5">
                  <c:v>422</c:v>
                </c:pt>
                <c:pt idx="8">
                  <c:v>445</c:v>
                </c:pt>
                <c:pt idx="11">
                  <c:v>418</c:v>
                </c:pt>
                <c:pt idx="14">
                  <c:v>413</c:v>
                </c:pt>
              </c:numCache>
            </c:numRef>
          </c:val>
          <c:extLst>
            <c:ext xmlns:c16="http://schemas.microsoft.com/office/drawing/2014/chart" uri="{C3380CC4-5D6E-409C-BE32-E72D297353CC}">
              <c16:uniqueId val="{00000000-6849-4F81-BDC0-E376BFA3F1D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849-4F81-BDC0-E376BFA3F1D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849-4F81-BDC0-E376BFA3F1D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50</c:v>
                </c:pt>
                <c:pt idx="3">
                  <c:v>55</c:v>
                </c:pt>
                <c:pt idx="6">
                  <c:v>53</c:v>
                </c:pt>
                <c:pt idx="9">
                  <c:v>62</c:v>
                </c:pt>
                <c:pt idx="12">
                  <c:v>63</c:v>
                </c:pt>
              </c:numCache>
            </c:numRef>
          </c:val>
          <c:extLst>
            <c:ext xmlns:c16="http://schemas.microsoft.com/office/drawing/2014/chart" uri="{C3380CC4-5D6E-409C-BE32-E72D297353CC}">
              <c16:uniqueId val="{00000003-6849-4F81-BDC0-E376BFA3F1D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64</c:v>
                </c:pt>
                <c:pt idx="3">
                  <c:v>80</c:v>
                </c:pt>
                <c:pt idx="6">
                  <c:v>81</c:v>
                </c:pt>
                <c:pt idx="9">
                  <c:v>82</c:v>
                </c:pt>
                <c:pt idx="12">
                  <c:v>86</c:v>
                </c:pt>
              </c:numCache>
            </c:numRef>
          </c:val>
          <c:extLst>
            <c:ext xmlns:c16="http://schemas.microsoft.com/office/drawing/2014/chart" uri="{C3380CC4-5D6E-409C-BE32-E72D297353CC}">
              <c16:uniqueId val="{00000004-6849-4F81-BDC0-E376BFA3F1D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849-4F81-BDC0-E376BFA3F1D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849-4F81-BDC0-E376BFA3F1D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522</c:v>
                </c:pt>
                <c:pt idx="3">
                  <c:v>536</c:v>
                </c:pt>
                <c:pt idx="6">
                  <c:v>562</c:v>
                </c:pt>
                <c:pt idx="9">
                  <c:v>574</c:v>
                </c:pt>
                <c:pt idx="12">
                  <c:v>518</c:v>
                </c:pt>
              </c:numCache>
            </c:numRef>
          </c:val>
          <c:extLst>
            <c:ext xmlns:c16="http://schemas.microsoft.com/office/drawing/2014/chart" uri="{C3380CC4-5D6E-409C-BE32-E72D297353CC}">
              <c16:uniqueId val="{00000007-6849-4F81-BDC0-E376BFA3F1D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229</c:v>
                </c:pt>
                <c:pt idx="2">
                  <c:v>#N/A</c:v>
                </c:pt>
                <c:pt idx="3">
                  <c:v>#N/A</c:v>
                </c:pt>
                <c:pt idx="4">
                  <c:v>249</c:v>
                </c:pt>
                <c:pt idx="5">
                  <c:v>#N/A</c:v>
                </c:pt>
                <c:pt idx="6">
                  <c:v>#N/A</c:v>
                </c:pt>
                <c:pt idx="7">
                  <c:v>251</c:v>
                </c:pt>
                <c:pt idx="8">
                  <c:v>#N/A</c:v>
                </c:pt>
                <c:pt idx="9">
                  <c:v>#N/A</c:v>
                </c:pt>
                <c:pt idx="10">
                  <c:v>300</c:v>
                </c:pt>
                <c:pt idx="11">
                  <c:v>#N/A</c:v>
                </c:pt>
                <c:pt idx="12">
                  <c:v>#N/A</c:v>
                </c:pt>
                <c:pt idx="13">
                  <c:v>254</c:v>
                </c:pt>
                <c:pt idx="14">
                  <c:v>#N/A</c:v>
                </c:pt>
              </c:numCache>
            </c:numRef>
          </c:val>
          <c:smooth val="0"/>
          <c:extLst>
            <c:ext xmlns:c16="http://schemas.microsoft.com/office/drawing/2014/chart" uri="{C3380CC4-5D6E-409C-BE32-E72D297353CC}">
              <c16:uniqueId val="{00000008-6849-4F81-BDC0-E376BFA3F1D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4459</c:v>
                </c:pt>
                <c:pt idx="5">
                  <c:v>4393</c:v>
                </c:pt>
                <c:pt idx="8">
                  <c:v>4183</c:v>
                </c:pt>
                <c:pt idx="11">
                  <c:v>3942</c:v>
                </c:pt>
                <c:pt idx="14">
                  <c:v>3762</c:v>
                </c:pt>
              </c:numCache>
            </c:numRef>
          </c:val>
          <c:extLst>
            <c:ext xmlns:c16="http://schemas.microsoft.com/office/drawing/2014/chart" uri="{C3380CC4-5D6E-409C-BE32-E72D297353CC}">
              <c16:uniqueId val="{00000000-E394-4A87-B51D-129879E63A2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E394-4A87-B51D-129879E63A2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2225</c:v>
                </c:pt>
                <c:pt idx="5">
                  <c:v>2310</c:v>
                </c:pt>
                <c:pt idx="8">
                  <c:v>2542</c:v>
                </c:pt>
                <c:pt idx="11">
                  <c:v>2773</c:v>
                </c:pt>
                <c:pt idx="14">
                  <c:v>2941</c:v>
                </c:pt>
              </c:numCache>
            </c:numRef>
          </c:val>
          <c:extLst>
            <c:ext xmlns:c16="http://schemas.microsoft.com/office/drawing/2014/chart" uri="{C3380CC4-5D6E-409C-BE32-E72D297353CC}">
              <c16:uniqueId val="{00000002-E394-4A87-B51D-129879E63A2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394-4A87-B51D-129879E63A2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394-4A87-B51D-129879E63A2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394-4A87-B51D-129879E63A2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952</c:v>
                </c:pt>
                <c:pt idx="3">
                  <c:v>918</c:v>
                </c:pt>
                <c:pt idx="6">
                  <c:v>887</c:v>
                </c:pt>
                <c:pt idx="9">
                  <c:v>939</c:v>
                </c:pt>
                <c:pt idx="12">
                  <c:v>894</c:v>
                </c:pt>
              </c:numCache>
            </c:numRef>
          </c:val>
          <c:extLst>
            <c:ext xmlns:c16="http://schemas.microsoft.com/office/drawing/2014/chart" uri="{C3380CC4-5D6E-409C-BE32-E72D297353CC}">
              <c16:uniqueId val="{00000006-E394-4A87-B51D-129879E63A2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586</c:v>
                </c:pt>
                <c:pt idx="3">
                  <c:v>568</c:v>
                </c:pt>
                <c:pt idx="6">
                  <c:v>526</c:v>
                </c:pt>
                <c:pt idx="9">
                  <c:v>488</c:v>
                </c:pt>
                <c:pt idx="12">
                  <c:v>428</c:v>
                </c:pt>
              </c:numCache>
            </c:numRef>
          </c:val>
          <c:extLst>
            <c:ext xmlns:c16="http://schemas.microsoft.com/office/drawing/2014/chart" uri="{C3380CC4-5D6E-409C-BE32-E72D297353CC}">
              <c16:uniqueId val="{00000007-E394-4A87-B51D-129879E63A2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702</c:v>
                </c:pt>
                <c:pt idx="3">
                  <c:v>709</c:v>
                </c:pt>
                <c:pt idx="6">
                  <c:v>657</c:v>
                </c:pt>
                <c:pt idx="9">
                  <c:v>685</c:v>
                </c:pt>
                <c:pt idx="12">
                  <c:v>694</c:v>
                </c:pt>
              </c:numCache>
            </c:numRef>
          </c:val>
          <c:extLst>
            <c:ext xmlns:c16="http://schemas.microsoft.com/office/drawing/2014/chart" uri="{C3380CC4-5D6E-409C-BE32-E72D297353CC}">
              <c16:uniqueId val="{00000008-E394-4A87-B51D-129879E63A2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394-4A87-B51D-129879E63A2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4593</c:v>
                </c:pt>
                <c:pt idx="3">
                  <c:v>4416</c:v>
                </c:pt>
                <c:pt idx="6">
                  <c:v>4209</c:v>
                </c:pt>
                <c:pt idx="9">
                  <c:v>3747</c:v>
                </c:pt>
                <c:pt idx="12">
                  <c:v>3466</c:v>
                </c:pt>
              </c:numCache>
            </c:numRef>
          </c:val>
          <c:extLst>
            <c:ext xmlns:c16="http://schemas.microsoft.com/office/drawing/2014/chart" uri="{C3380CC4-5D6E-409C-BE32-E72D297353CC}">
              <c16:uniqueId val="{0000000A-E394-4A87-B51D-129879E63A2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149</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394-4A87-B51D-129879E63A2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1240</c:v>
                </c:pt>
                <c:pt idx="1">
                  <c:v>1440</c:v>
                </c:pt>
                <c:pt idx="2">
                  <c:v>1581</c:v>
                </c:pt>
              </c:numCache>
            </c:numRef>
          </c:val>
          <c:extLst>
            <c:ext xmlns:c16="http://schemas.microsoft.com/office/drawing/2014/chart" uri="{C3380CC4-5D6E-409C-BE32-E72D297353CC}">
              <c16:uniqueId val="{00000000-C68A-4EFE-BCEA-738E7DFB0AB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304</c:v>
                </c:pt>
                <c:pt idx="1">
                  <c:v>354</c:v>
                </c:pt>
                <c:pt idx="2">
                  <c:v>354</c:v>
                </c:pt>
              </c:numCache>
            </c:numRef>
          </c:val>
          <c:extLst>
            <c:ext xmlns:c16="http://schemas.microsoft.com/office/drawing/2014/chart" uri="{C3380CC4-5D6E-409C-BE32-E72D297353CC}">
              <c16:uniqueId val="{00000001-C68A-4EFE-BCEA-738E7DFB0AB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640</c:v>
                </c:pt>
                <c:pt idx="1">
                  <c:v>621</c:v>
                </c:pt>
                <c:pt idx="2">
                  <c:v>646</c:v>
                </c:pt>
              </c:numCache>
            </c:numRef>
          </c:val>
          <c:extLst>
            <c:ext xmlns:c16="http://schemas.microsoft.com/office/drawing/2014/chart" uri="{C3380CC4-5D6E-409C-BE32-E72D297353CC}">
              <c16:uniqueId val="{00000002-C68A-4EFE-BCEA-738E7DFB0AB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{E187FD2A-481B-459E-B901-A0D935F05D04}</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5C96-4FA6-8F08-ADA97E946F7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{F84160CC-CD59-43D7-9A7C-582E36AD4D0D}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C96-4FA6-8F08-ADA97E946F7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{F1BD56F4-1A1F-422F-A388-8251A0767C3D}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C96-4FA6-8F08-ADA97E946F7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{FB0D4676-1BB4-4F74-9D8B-DAA1BD8AC037}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C96-4FA6-8F08-ADA97E946F7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{7781295F-266E-4A00-BFA0-1B75B934919E}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C96-4FA6-8F08-ADA97E946F7F}"/>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{93511283-07B1-44F3-890C-9007C3C76B7A}</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5C96-4FA6-8F08-ADA97E946F7F}"/>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{C4AD67F2-8A7F-4F08-BFD9-17E7F65589D9}</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5C96-4FA6-8F08-ADA97E946F7F}"/>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{278AB833-7F39-4B81-AC68-C7F456979458}</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5C96-4FA6-8F08-ADA97E946F7F}"/>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{7966EB44-0063-49D6-9F4D-5DE83505B247}</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5C96-4FA6-8F08-ADA97E946F7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67.3</c:v>
                </c:pt>
                <c:pt idx="8">
                  <c:v>66.3</c:v>
                </c:pt>
                <c:pt idx="16">
                  <c:v>67.5</c:v>
                </c:pt>
                <c:pt idx="24">
                  <c:v>68.599999999999994</c:v>
                </c:pt>
              </c:numCache>
            </c:numRef>
          </c:xVal>
          <c:yVal>
            <c:numRef>
              <c:f>公会計指標分析・財政指標組合せ分析表!$BP$51:$DC$51</c:f>
              <c:numCache>
                <c:formatCode>#,##0.0;"▲ "#,##0.0</c:formatCode>
                <c:ptCount val="40"/>
                <c:pt idx="0">
                  <c:v>5.4</c:v>
                </c:pt>
              </c:numCache>
            </c:numRef>
          </c:yVal>
          <c:smooth val="0"/>
          <c:extLst>
            <c:ext xmlns:c16="http://schemas.microsoft.com/office/drawing/2014/chart" uri="{C3380CC4-5D6E-409C-BE32-E72D297353CC}">
              <c16:uniqueId val="{00000009-5C96-4FA6-8F08-ADA97E946F7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{F73525B3-F5B2-4385-976A-F8FC963FD707}</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5C96-4FA6-8F08-ADA97E946F7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{74BBAAD4-E708-4F24-9A6F-2343E6179E14}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C96-4FA6-8F08-ADA97E946F7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{1E3FE786-9AAA-4AFB-B57E-4B86134B1A88}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C96-4FA6-8F08-ADA97E946F7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{5C745161-8541-43E8-8747-CDB6E26401C2}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C96-4FA6-8F08-ADA97E946F7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{6A5AFD69-70CE-4E54-95E3-9F6662D4F214}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C96-4FA6-8F08-ADA97E946F7F}"/>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{580626A2-7001-442A-AB43-2D866B057164}</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5C96-4FA6-8F08-ADA97E946F7F}"/>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{7F140BF8-15C5-4F24-A517-4AC99CB61BDE}</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5C96-4FA6-8F08-ADA97E946F7F}"/>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{9C981A47-2874-41DD-AFB7-EAB7B603CEA0}</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5C96-4FA6-8F08-ADA97E946F7F}"/>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{A96CDC28-C43A-4F81-B4DF-AE8950687143}</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5C96-4FA6-8F08-ADA97E946F7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61.6</c:v>
                </c:pt>
                <c:pt idx="8">
                  <c:v>64.400000000000006</c:v>
                </c:pt>
                <c:pt idx="16">
                  <c:v>65.3</c:v>
                </c:pt>
                <c:pt idx="24">
                  <c:v>66.7</c:v>
                </c:pt>
              </c:numCache>
            </c:numRef>
          </c:xVal>
          <c:yVal>
            <c:numRef>
              <c:f>公会計指標分析・財政指標組合せ分析表!$BP$55:$DC$55</c:f>
              <c:numCache>
                <c:formatCode>#,##0.0;"▲ "#,##0.0</c:formatCode>
                <c:ptCount val="40"/>
                <c:pt idx="0">
                  <c:v>0</c:v>
                </c:pt>
                <c:pt idx="8">
                  <c:v>0</c:v>
                </c:pt>
                <c:pt idx="16">
                  <c:v>0</c:v>
                </c:pt>
                <c:pt idx="24">
                  <c:v>0</c:v>
                </c:pt>
              </c:numCache>
            </c:numRef>
          </c:yVal>
          <c:smooth val="0"/>
          <c:extLst>
            <c:ext xmlns:c16="http://schemas.microsoft.com/office/drawing/2014/chart" uri="{C3380CC4-5D6E-409C-BE32-E72D297353CC}">
              <c16:uniqueId val="{00000013-5C96-4FA6-8F08-ADA97E946F7F}"/>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{942E9C47-BE5B-429B-9F9B-EA0EF7F64FC4}</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40B5-48AB-8E50-9430D376959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{AF3B2285-071D-48B5-AE5F-F5BA3C238E19}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0B5-48AB-8E50-9430D376959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{F367C66E-A949-4A74-901F-2AC2A3B08374}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0B5-48AB-8E50-9430D376959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{6C38ED86-D9CB-47CE-8805-63DACF51B351}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0B5-48AB-8E50-9430D376959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{CD8E41D5-F273-4E51-AE8D-82A3A968F4CE}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0B5-48AB-8E50-9430D3769596}"/>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{C3D61B57-5942-43F8-A085-24094E41D187}</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40B5-48AB-8E50-9430D3769596}"/>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{E7067AD5-D754-44E1-AF71-67A44AA0E1F9}</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40B5-48AB-8E50-9430D3769596}"/>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{0874C2F6-2CD5-4ED7-ABED-BC9A43301EFE}</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40B5-48AB-8E50-9430D3769596}"/>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{673239F4-6596-4E0B-B0B1-710120E05CC3}</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40B5-48AB-8E50-9430D376959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8</c:v>
                </c:pt>
                <c:pt idx="16">
                  <c:v>8.1999999999999993</c:v>
                </c:pt>
                <c:pt idx="24">
                  <c:v>8.6999999999999993</c:v>
                </c:pt>
                <c:pt idx="32">
                  <c:v>8.6</c:v>
                </c:pt>
              </c:numCache>
            </c:numRef>
          </c:xVal>
          <c:yVal>
            <c:numRef>
              <c:f>公会計指標分析・財政指標組合せ分析表!$BP$73:$DC$73</c:f>
              <c:numCache>
                <c:formatCode>#,##0.0;"▲ "#,##0.0</c:formatCode>
                <c:ptCount val="40"/>
                <c:pt idx="0">
                  <c:v>5.4</c:v>
                </c:pt>
              </c:numCache>
            </c:numRef>
          </c:yVal>
          <c:smooth val="0"/>
          <c:extLst>
            <c:ext xmlns:c16="http://schemas.microsoft.com/office/drawing/2014/chart" uri="{C3380CC4-5D6E-409C-BE32-E72D297353CC}">
              <c16:uniqueId val="{00000009-40B5-48AB-8E50-9430D376959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{A5582C12-2B52-48B2-9817-9DA67F63830A}</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40B5-48AB-8E50-9430D376959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{C60A994F-CBCE-47BA-94EA-A634A4C660C8}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0B5-48AB-8E50-9430D376959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{3B394B27-A0B2-4CC4-AD1F-17EBCC00D09A}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0B5-48AB-8E50-9430D376959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{61899C02-00AA-4573-A879-1C3275C83FBC}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0B5-48AB-8E50-9430D376959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{1E848DE6-82FB-4B6D-8C6D-DE036D622A03}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0B5-48AB-8E50-9430D3769596}"/>
                </c:ext>
              </c:extLst>
            </c:dLbl>
            <c:dLbl>
              <c:idx val="8"/>
              <c:layout>
                <c:manualLayout>
                  <c:x val="-4.4905057365901176E-2"/>
                  <c:y val="-6.2416647087793951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{D4637FC4-074B-42A5-A943-2FAD65A424F8}</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40B5-48AB-8E50-9430D3769596}"/>
                </c:ext>
              </c:extLst>
            </c:dLbl>
            <c:dLbl>
              <c:idx val="16"/>
              <c:layout>
                <c:manualLayout>
                  <c:x val="-1.8235628084249993E-2"/>
                  <c:y val="-6.2416647087793951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{913D9053-C5DC-4C34-BB70-D39192C84144}</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40B5-48AB-8E50-9430D3769596}"/>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{44D22311-B37A-4F8C-9A33-50FD84E6393C}</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40B5-48AB-8E50-9430D3769596}"/>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{2117A943-C3BF-49CE-B76A-5842078E912E}</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40B5-48AB-8E50-9430D376959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8.9</c:v>
                </c:pt>
                <c:pt idx="16">
                  <c:v>8.9</c:v>
                </c:pt>
                <c:pt idx="24">
                  <c:v>9.1</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0B5-48AB-8E50-9430D3769596}"/>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三重県御浜町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7,938
7,883
88.13
5,422,362
5,219,054
135,206
3,513,922
3,465,790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第一次産業を基幹産業としているが、財政基盤が弱いため、毎年度、予算フレームを設定し経常的経費の抑制を図っている。</a:t>
          </a:r>
          <a:endParaRPr lang="ja-JP" altLang="ja-JP" sz="1400">
            <a:effectLst/>
          </a:endParaRPr>
        </a:p>
        <a:p>
          <a:r>
            <a:rPr kumimoji="1" lang="ja-JP" altLang="ja-JP" sz="1100">
              <a:solidFill>
                <a:schemeClr val="dk1"/>
              </a:solidFill>
              <a:effectLst/>
              <a:latin typeface="+mn-lt"/>
              <a:ea typeface="+mn-ea"/>
              <a:cs typeface="+mn-cs"/>
            </a:rPr>
            <a:t>　しかしながら、財政力指数は数年横ばいであるため、行政の効率化や、地域活性化の推進に取り組むことにより、財政の健全化に努める。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99483</xdr:rowOff>
    </xdr:from>
    <xdr:to>
      <xdr:col>23</xdr:col>
      <xdr:colOff>133350</xdr:colOff>
      <xdr:row>44</xdr:row>
      <xdr:rowOff>71261</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00233"/>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43338</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8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71261</xdr:rowOff>
    </xdr:from>
    <xdr:to>
      <xdr:col>24</xdr:col>
      <xdr:colOff>12700</xdr:colOff>
      <xdr:row>44</xdr:row>
      <xdr:rowOff>71261</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15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14410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99483</xdr:rowOff>
    </xdr:from>
    <xdr:to>
      <xdr:col>24</xdr:col>
      <xdr:colOff>12700</xdr:colOff>
      <xdr:row>35</xdr:row>
      <xdr:rowOff>99483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55033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273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41628</xdr:rowOff>
    </xdr:from>
    <xdr:to>
      <xdr:col>19</xdr:col>
      <xdr:colOff>133350</xdr:colOff>
      <xdr:row>43</xdr:row>
      <xdr:rowOff>55033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28222</xdr:rowOff>
    </xdr:from>
    <xdr:to>
      <xdr:col>15</xdr:col>
      <xdr:colOff>82550</xdr:colOff>
      <xdr:row>43</xdr:row>
      <xdr:rowOff>41628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005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4233</xdr:rowOff>
    </xdr:from>
    <xdr:to>
      <xdr:col>15</xdr:col>
      <xdr:colOff>133350</xdr:colOff>
      <xdr:row>43</xdr:row>
      <xdr:rowOff>105833</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28222</xdr:rowOff>
    </xdr:from>
    <xdr:to>
      <xdr:col>11</xdr:col>
      <xdr:colOff>31750</xdr:colOff>
      <xdr:row>43</xdr:row>
      <xdr:rowOff>28222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00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162278</xdr:rowOff>
    </xdr:from>
    <xdr:to>
      <xdr:col>11</xdr:col>
      <xdr:colOff>82550</xdr:colOff>
      <xdr:row>43</xdr:row>
      <xdr:rowOff>92428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6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77205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162278</xdr:rowOff>
    </xdr:from>
    <xdr:to>
      <xdr:col>7</xdr:col>
      <xdr:colOff>31750</xdr:colOff>
      <xdr:row>43</xdr:row>
      <xdr:rowOff>92428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6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77205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20760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162278</xdr:rowOff>
    </xdr:from>
    <xdr:to>
      <xdr:col>15</xdr:col>
      <xdr:colOff>133350</xdr:colOff>
      <xdr:row>43</xdr:row>
      <xdr:rowOff>92428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102605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13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148872</xdr:rowOff>
    </xdr:from>
    <xdr:to>
      <xdr:col>11</xdr:col>
      <xdr:colOff>82550</xdr:colOff>
      <xdr:row>43</xdr:row>
      <xdr:rowOff>79022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89199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118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148872</xdr:rowOff>
    </xdr:from>
    <xdr:to>
      <xdr:col>7</xdr:col>
      <xdr:colOff>31750</xdr:colOff>
      <xdr:row>43</xdr:row>
      <xdr:rowOff>79022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89199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118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交付税の</a:t>
          </a:r>
          <a:r>
            <a:rPr kumimoji="1" lang="ja-JP" altLang="en-US" sz="1100">
              <a:solidFill>
                <a:schemeClr val="dk1"/>
              </a:solidFill>
              <a:effectLst/>
              <a:latin typeface="+mn-lt"/>
              <a:ea typeface="+mn-ea"/>
              <a:cs typeface="+mn-cs"/>
            </a:rPr>
            <a:t>増収</a:t>
          </a:r>
          <a:r>
            <a:rPr kumimoji="1" lang="ja-JP" altLang="ja-JP" sz="1100">
              <a:solidFill>
                <a:schemeClr val="dk1"/>
              </a:solidFill>
              <a:effectLst/>
              <a:latin typeface="+mn-lt"/>
              <a:ea typeface="+mn-ea"/>
              <a:cs typeface="+mn-cs"/>
            </a:rPr>
            <a:t>や、経常一般財源等（</a:t>
          </a:r>
          <a:r>
            <a:rPr kumimoji="1" lang="ja-JP" altLang="en-US" sz="1100">
              <a:solidFill>
                <a:schemeClr val="dk1"/>
              </a:solidFill>
              <a:effectLst/>
              <a:latin typeface="+mn-lt"/>
              <a:ea typeface="+mn-ea"/>
              <a:cs typeface="+mn-cs"/>
            </a:rPr>
            <a:t>扶助費</a:t>
          </a:r>
          <a:r>
            <a:rPr kumimoji="1" lang="ja-JP" altLang="ja-JP" sz="1100">
              <a:solidFill>
                <a:schemeClr val="dk1"/>
              </a:solidFill>
              <a:effectLst/>
              <a:latin typeface="+mn-lt"/>
              <a:ea typeface="+mn-ea"/>
              <a:cs typeface="+mn-cs"/>
            </a:rPr>
            <a:t>、公債費等）が</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となったため、昨年度に比べ</a:t>
          </a:r>
          <a:r>
            <a:rPr kumimoji="1" lang="en-US" altLang="ja-JP" sz="1100">
              <a:solidFill>
                <a:schemeClr val="dk1"/>
              </a:solidFill>
              <a:effectLst/>
              <a:latin typeface="+mn-lt"/>
              <a:ea typeface="+mn-ea"/>
              <a:cs typeface="+mn-cs"/>
            </a:rPr>
            <a:t>5.9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下降</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類似平均団体、全国平均よりも高い水準であり、今後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人件費や公債費の増により悪化する可能性がある。引き続き経常経費の削減に努める。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20828</xdr:rowOff>
    </xdr:from>
    <xdr:to>
      <xdr:col>23</xdr:col>
      <xdr:colOff>133350</xdr:colOff>
      <xdr:row>66</xdr:row>
      <xdr:rowOff>92202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4928"/>
          <a:ext cx="0" cy="14429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64279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79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92202</xdr:rowOff>
    </xdr:from>
    <xdr:to>
      <xdr:col>24</xdr:col>
      <xdr:colOff>12700</xdr:colOff>
      <xdr:row>66</xdr:row>
      <xdr:rowOff>92202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07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107205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20828</xdr:rowOff>
    </xdr:from>
    <xdr:to>
      <xdr:col>24</xdr:col>
      <xdr:colOff>12700</xdr:colOff>
      <xdr:row>58</xdr:row>
      <xdr:rowOff>20828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4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5588</xdr:rowOff>
    </xdr:from>
    <xdr:to>
      <xdr:col>23</xdr:col>
      <xdr:colOff>133350</xdr:colOff>
      <xdr:row>65</xdr:row>
      <xdr:rowOff>118872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978388"/>
          <a:ext cx="838200" cy="28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55897</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68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39370</xdr:rowOff>
    </xdr:from>
    <xdr:to>
      <xdr:col>23</xdr:col>
      <xdr:colOff>184150</xdr:colOff>
      <xdr:row>63</xdr:row>
      <xdr:rowOff>140970</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135890</xdr:rowOff>
    </xdr:from>
    <xdr:to>
      <xdr:col>19</xdr:col>
      <xdr:colOff>133350</xdr:colOff>
      <xdr:row>65</xdr:row>
      <xdr:rowOff>118872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108690"/>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24892</xdr:rowOff>
    </xdr:from>
    <xdr:to>
      <xdr:col>19</xdr:col>
      <xdr:colOff>184150</xdr:colOff>
      <xdr:row>63</xdr:row>
      <xdr:rowOff>126492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136669</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595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135890</xdr:rowOff>
    </xdr:from>
    <xdr:to>
      <xdr:col>15</xdr:col>
      <xdr:colOff>82550</xdr:colOff>
      <xdr:row>65</xdr:row>
      <xdr:rowOff>143002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1108690"/>
          <a:ext cx="889000" cy="1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41910</xdr:rowOff>
    </xdr:from>
    <xdr:to>
      <xdr:col>15</xdr:col>
      <xdr:colOff>133350</xdr:colOff>
      <xdr:row>62</xdr:row>
      <xdr:rowOff>143510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153687</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94742</xdr:rowOff>
    </xdr:from>
    <xdr:to>
      <xdr:col>11</xdr:col>
      <xdr:colOff>31750</xdr:colOff>
      <xdr:row>65</xdr:row>
      <xdr:rowOff>143002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1447800" y="1123899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49022</xdr:rowOff>
    </xdr:from>
    <xdr:to>
      <xdr:col>11</xdr:col>
      <xdr:colOff>82550</xdr:colOff>
      <xdr:row>63</xdr:row>
      <xdr:rowOff>150622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160799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92456</xdr:rowOff>
    </xdr:from>
    <xdr:to>
      <xdr:col>7</xdr:col>
      <xdr:colOff>31750</xdr:colOff>
      <xdr:row>64</xdr:row>
      <xdr:rowOff>22606</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32783</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62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126238</xdr:rowOff>
    </xdr:from>
    <xdr:to>
      <xdr:col>23</xdr:col>
      <xdr:colOff>184150</xdr:colOff>
      <xdr:row>64</xdr:row>
      <xdr:rowOff>56388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2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98315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89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68072</xdr:rowOff>
    </xdr:from>
    <xdr:to>
      <xdr:col>19</xdr:col>
      <xdr:colOff>184150</xdr:colOff>
      <xdr:row>65</xdr:row>
      <xdr:rowOff>169672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21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154449</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298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85090</xdr:rowOff>
    </xdr:from>
    <xdr:to>
      <xdr:col>15</xdr:col>
      <xdr:colOff>133350</xdr:colOff>
      <xdr:row>65</xdr:row>
      <xdr:rowOff>15240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92202</xdr:rowOff>
    </xdr:from>
    <xdr:to>
      <xdr:col>11</xdr:col>
      <xdr:colOff>82550</xdr:colOff>
      <xdr:row>66</xdr:row>
      <xdr:rowOff>22352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123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7129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32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43942</xdr:rowOff>
    </xdr:from>
    <xdr:to>
      <xdr:col>7</xdr:col>
      <xdr:colOff>31750</xdr:colOff>
      <xdr:row>65</xdr:row>
      <xdr:rowOff>145542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18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130319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274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[256,398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会計年度任用職員の報酬及び期末手当</a:t>
          </a:r>
          <a:r>
            <a:rPr kumimoji="1" lang="ja-JP" altLang="en-US" sz="1100">
              <a:solidFill>
                <a:schemeClr val="dk1"/>
              </a:solidFill>
              <a:effectLst/>
              <a:latin typeface="+mn-lt"/>
              <a:ea typeface="+mn-ea"/>
              <a:cs typeface="+mn-cs"/>
            </a:rPr>
            <a:t>、退職金</a:t>
          </a:r>
          <a:r>
            <a:rPr kumimoji="1" lang="ja-JP" altLang="ja-JP" sz="1100">
              <a:solidFill>
                <a:schemeClr val="dk1"/>
              </a:solidFill>
              <a:effectLst/>
              <a:latin typeface="+mn-lt"/>
              <a:ea typeface="+mn-ea"/>
              <a:cs typeface="+mn-cs"/>
            </a:rPr>
            <a:t>が増加したため、昨年度より</a:t>
          </a:r>
          <a:r>
            <a:rPr kumimoji="1" lang="en-US" altLang="ja-JP" sz="1100">
              <a:solidFill>
                <a:schemeClr val="dk1"/>
              </a:solidFill>
              <a:effectLst/>
              <a:latin typeface="+mn-lt"/>
              <a:ea typeface="+mn-ea"/>
              <a:cs typeface="+mn-cs"/>
            </a:rPr>
            <a:t>17,857</a:t>
          </a:r>
          <a:r>
            <a:rPr kumimoji="1" lang="ja-JP" altLang="ja-JP" sz="1100">
              <a:solidFill>
                <a:schemeClr val="dk1"/>
              </a:solidFill>
              <a:effectLst/>
              <a:latin typeface="+mn-lt"/>
              <a:ea typeface="+mn-ea"/>
              <a:cs typeface="+mn-cs"/>
            </a:rPr>
            <a:t>円増加している。</a:t>
          </a:r>
          <a:endParaRPr lang="ja-JP" altLang="ja-JP" sz="1400">
            <a:effectLst/>
          </a:endParaRPr>
        </a:p>
        <a:p>
          <a:r>
            <a:rPr kumimoji="1" lang="ja-JP" altLang="ja-JP" sz="1100">
              <a:solidFill>
                <a:schemeClr val="dk1"/>
              </a:solidFill>
              <a:effectLst/>
              <a:latin typeface="+mn-lt"/>
              <a:ea typeface="+mn-ea"/>
              <a:cs typeface="+mn-cs"/>
            </a:rPr>
            <a:t>　類似団体平均を下回っているが、近年上昇傾向にある。今後、業務の委託化や、行政改革基本方針に沿った事務改善の取組などを進めコストの低減を図</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138415</xdr:rowOff>
    </xdr:from>
    <xdr:to>
      <xdr:col>23</xdr:col>
      <xdr:colOff>133350</xdr:colOff>
      <xdr:row>89</xdr:row>
      <xdr:rowOff>120176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953000" y="13682965"/>
          <a:ext cx="0" cy="1696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92253</xdr:rowOff>
    </xdr:from>
    <xdr:ext cx="762000" cy="259045"/>
    <xdr:sp macro="" textlink="">
      <xdr:nvSpPr>
        <xdr:cNvPr id="190" name="人件費・物件費等の状況最小値テキスト">
          <a:extLst>
            <a:ext uri="{FF2B5EF4-FFF2-40B4-BE49-F238E27FC236}">
              <a16:creationId xmlns:a16="http://schemas.microsoft.com/office/drawing/2014/main" id="{00000000-0008-0000-0300-0000BE000000}"/>
            </a:ext>
          </a:extLst>
        </xdr:cNvPr>
        <xdr:cNvSpPr txBox="1"/>
      </xdr:nvSpPr>
      <xdr:spPr>
        <a:xfrm>
          <a:off x="5041900" y="15351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674,599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120176</xdr:rowOff>
    </xdr:from>
    <xdr:to>
      <xdr:col>24</xdr:col>
      <xdr:colOff>12700</xdr:colOff>
      <xdr:row>89</xdr:row>
      <xdr:rowOff>120176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5379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53342</xdr:rowOff>
    </xdr:from>
    <xdr:ext cx="762000" cy="259045"/>
    <xdr:sp macro="" textlink="">
      <xdr:nvSpPr>
        <xdr:cNvPr id="192" name="人件費・物件費等の状況最大値テキスト">
          <a:extLst>
            <a:ext uri="{FF2B5EF4-FFF2-40B4-BE49-F238E27FC236}">
              <a16:creationId xmlns:a16="http://schemas.microsoft.com/office/drawing/2014/main" id="{00000000-0008-0000-0300-0000C0000000}"/>
            </a:ext>
          </a:extLst>
        </xdr:cNvPr>
        <xdr:cNvSpPr txBox="1"/>
      </xdr:nvSpPr>
      <xdr:spPr>
        <a:xfrm>
          <a:off x="5041900" y="13426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138415</xdr:rowOff>
    </xdr:from>
    <xdr:to>
      <xdr:col>24</xdr:col>
      <xdr:colOff>12700</xdr:colOff>
      <xdr:row>79</xdr:row>
      <xdr:rowOff>138415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368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160071</xdr:rowOff>
    </xdr:from>
    <xdr:to>
      <xdr:col>23</xdr:col>
      <xdr:colOff>133350</xdr:colOff>
      <xdr:row>81</xdr:row>
      <xdr:rowOff>50177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114800" y="13876071"/>
          <a:ext cx="838200" cy="61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169403</xdr:rowOff>
    </xdr:from>
    <xdr:ext cx="762000" cy="259045"/>
    <xdr:sp macro="" textlink="">
      <xdr:nvSpPr>
        <xdr:cNvPr id="195" name="人件費・物件費等の状況平均値テキスト">
          <a:extLst>
            <a:ext uri="{FF2B5EF4-FFF2-40B4-BE49-F238E27FC236}">
              <a16:creationId xmlns:a16="http://schemas.microsoft.com/office/drawing/2014/main" id="{00000000-0008-0000-0300-0000C3000000}"/>
            </a:ext>
          </a:extLst>
        </xdr:cNvPr>
        <xdr:cNvSpPr txBox="1"/>
      </xdr:nvSpPr>
      <xdr:spPr>
        <a:xfrm>
          <a:off x="5041900" y="14228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25876</xdr:rowOff>
    </xdr:from>
    <xdr:to>
      <xdr:col>23</xdr:col>
      <xdr:colOff>184150</xdr:colOff>
      <xdr:row>83</xdr:row>
      <xdr:rowOff>127476</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902200" y="1425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142793</xdr:rowOff>
    </xdr:from>
    <xdr:to>
      <xdr:col>19</xdr:col>
      <xdr:colOff>133350</xdr:colOff>
      <xdr:row>80</xdr:row>
      <xdr:rowOff>160071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3225800" y="13858793"/>
          <a:ext cx="889000" cy="1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156390</xdr:rowOff>
    </xdr:from>
    <xdr:to>
      <xdr:col>19</xdr:col>
      <xdr:colOff>184150</xdr:colOff>
      <xdr:row>83</xdr:row>
      <xdr:rowOff>86540</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064000" y="142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71317</xdr:rowOff>
    </xdr:from>
    <xdr:ext cx="7366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3733800" y="14301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129288</xdr:rowOff>
    </xdr:from>
    <xdr:to>
      <xdr:col>15</xdr:col>
      <xdr:colOff>82550</xdr:colOff>
      <xdr:row>80</xdr:row>
      <xdr:rowOff>142793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2336800" y="13845288"/>
          <a:ext cx="889000" cy="1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118545</xdr:rowOff>
    </xdr:from>
    <xdr:to>
      <xdr:col>15</xdr:col>
      <xdr:colOff>133350</xdr:colOff>
      <xdr:row>83</xdr:row>
      <xdr:rowOff>48695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175000" y="1417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33472</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2844800" y="1426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19844</xdr:rowOff>
    </xdr:from>
    <xdr:to>
      <xdr:col>11</xdr:col>
      <xdr:colOff>31750</xdr:colOff>
      <xdr:row>80</xdr:row>
      <xdr:rowOff>129288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1447800" y="13735844"/>
          <a:ext cx="889000" cy="10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51811</xdr:rowOff>
    </xdr:from>
    <xdr:to>
      <xdr:col>11</xdr:col>
      <xdr:colOff>82550</xdr:colOff>
      <xdr:row>82</xdr:row>
      <xdr:rowOff>153411</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286000" y="1411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138188</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955800" y="14197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136100</xdr:rowOff>
    </xdr:from>
    <xdr:to>
      <xdr:col>7</xdr:col>
      <xdr:colOff>31750</xdr:colOff>
      <xdr:row>82</xdr:row>
      <xdr:rowOff>66250</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1397000" y="140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51027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066800" y="141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170827</xdr:rowOff>
    </xdr:from>
    <xdr:to>
      <xdr:col>23</xdr:col>
      <xdr:colOff>184150</xdr:colOff>
      <xdr:row>81</xdr:row>
      <xdr:rowOff>100977</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902200" y="1388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15904</xdr:rowOff>
    </xdr:from>
    <xdr:ext cx="762000" cy="259045"/>
    <xdr:sp macro="" textlink="">
      <xdr:nvSpPr>
        <xdr:cNvPr id="214" name="人件費・物件費等の状況該当値テキスト">
          <a:extLst>
            <a:ext uri="{FF2B5EF4-FFF2-40B4-BE49-F238E27FC236}">
              <a16:creationId xmlns:a16="http://schemas.microsoft.com/office/drawing/2014/main" id="{00000000-0008-0000-0300-0000D6000000}"/>
            </a:ext>
          </a:extLst>
        </xdr:cNvPr>
        <xdr:cNvSpPr txBox="1"/>
      </xdr:nvSpPr>
      <xdr:spPr>
        <a:xfrm>
          <a:off x="5041900" y="13731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109271</xdr:rowOff>
    </xdr:from>
    <xdr:to>
      <xdr:col>19</xdr:col>
      <xdr:colOff>184150</xdr:colOff>
      <xdr:row>81</xdr:row>
      <xdr:rowOff>39421</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064000" y="1382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49598</xdr:rowOff>
    </xdr:from>
    <xdr:ext cx="7366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733800" y="13594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91993</xdr:rowOff>
    </xdr:from>
    <xdr:to>
      <xdr:col>15</xdr:col>
      <xdr:colOff>133350</xdr:colOff>
      <xdr:row>81</xdr:row>
      <xdr:rowOff>22143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175000" y="1380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32320</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844800" y="13576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78488</xdr:rowOff>
    </xdr:from>
    <xdr:to>
      <xdr:col>11</xdr:col>
      <xdr:colOff>82550</xdr:colOff>
      <xdr:row>81</xdr:row>
      <xdr:rowOff>8638</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286000" y="1379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18815</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955800" y="13563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140494</xdr:rowOff>
    </xdr:from>
    <xdr:to>
      <xdr:col>7</xdr:col>
      <xdr:colOff>31750</xdr:colOff>
      <xdr:row>80</xdr:row>
      <xdr:rowOff>70644</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1397000" y="1368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80821</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066800" y="1345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新規採用、退職などによる職員厚生の変動により</a:t>
          </a:r>
          <a:r>
            <a:rPr kumimoji="1" lang="ja-JP" altLang="ja-JP" sz="1100">
              <a:solidFill>
                <a:schemeClr val="dk1"/>
              </a:solidFill>
              <a:effectLst/>
              <a:latin typeface="+mn-lt"/>
              <a:ea typeface="+mn-ea"/>
              <a:cs typeface="+mn-cs"/>
            </a:rPr>
            <a:t>、昨年度から</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減となった。</a:t>
          </a:r>
          <a:endParaRPr lang="ja-JP" altLang="ja-JP" sz="1400">
            <a:effectLst/>
          </a:endParaRPr>
        </a:p>
        <a:p>
          <a:r>
            <a:rPr kumimoji="1" lang="ja-JP" altLang="ja-JP" sz="1100">
              <a:solidFill>
                <a:schemeClr val="dk1"/>
              </a:solidFill>
              <a:effectLst/>
              <a:latin typeface="+mn-lt"/>
              <a:ea typeface="+mn-ea"/>
              <a:cs typeface="+mn-cs"/>
            </a:rPr>
            <a:t>　今後も、人事院勧告及び公務員制度改革の動向に注視し、給与の適正化に努める。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110066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706828"/>
          <a:ext cx="0" cy="16622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82143</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34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110066</xdr:rowOff>
    </xdr:from>
    <xdr:to>
      <xdr:col>81</xdr:col>
      <xdr:colOff>133350</xdr:colOff>
      <xdr:row>89</xdr:row>
      <xdr:rowOff>110066</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36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85372</xdr:rowOff>
    </xdr:from>
    <xdr:to>
      <xdr:col>81</xdr:col>
      <xdr:colOff>44450</xdr:colOff>
      <xdr:row>87</xdr:row>
      <xdr:rowOff>64205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658622"/>
          <a:ext cx="8382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115305</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345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98778</xdr:rowOff>
    </xdr:from>
    <xdr:to>
      <xdr:col>81</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64205</xdr:rowOff>
    </xdr:from>
    <xdr:to>
      <xdr:col>77</xdr:col>
      <xdr:colOff>44450</xdr:colOff>
      <xdr:row>88</xdr:row>
      <xdr:rowOff>40216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980355"/>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144639</xdr:rowOff>
    </xdr:from>
    <xdr:to>
      <xdr:col>72</xdr:col>
      <xdr:colOff>203200</xdr:colOff>
      <xdr:row>88</xdr:row>
      <xdr:rowOff>40216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5060789"/>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125589</xdr:rowOff>
    </xdr:from>
    <xdr:to>
      <xdr:col>73</xdr:col>
      <xdr:colOff>44450</xdr:colOff>
      <xdr:row>85</xdr:row>
      <xdr:rowOff>55739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65916</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144639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966950"/>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34572</xdr:rowOff>
    </xdr:from>
    <xdr:to>
      <xdr:col>81</xdr:col>
      <xdr:colOff>95250</xdr:colOff>
      <xdr:row>85</xdr:row>
      <xdr:rowOff>136172</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6649</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579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13405</xdr:rowOff>
    </xdr:from>
    <xdr:to>
      <xdr:col>77</xdr:col>
      <xdr:colOff>95250</xdr:colOff>
      <xdr:row>87</xdr:row>
      <xdr:rowOff>115005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99782</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5015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160866</xdr:rowOff>
    </xdr:from>
    <xdr:to>
      <xdr:col>73</xdr:col>
      <xdr:colOff>44450</xdr:colOff>
      <xdr:row>88</xdr:row>
      <xdr:rowOff>91016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75793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516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93839</xdr:rowOff>
    </xdr:from>
    <xdr:to>
      <xdr:col>68</xdr:col>
      <xdr:colOff>203200</xdr:colOff>
      <xdr:row>88</xdr:row>
      <xdr:rowOff>23989</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500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8766</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509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一定期間実施してきた新規採用抑制により、類似団体平均を下回っているが、近年は定員計画に沿って新規採用を積極的に行っているため、増加傾向にある。引き続き、適切な定員管理に努める。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123139</xdr:rowOff>
    </xdr:from>
    <xdr:to>
      <xdr:col>81</xdr:col>
      <xdr:colOff>44450</xdr:colOff>
      <xdr:row>65</xdr:row>
      <xdr:rowOff>42139</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067239"/>
          <a:ext cx="0" cy="111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14216</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158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42139</xdr:rowOff>
    </xdr:from>
    <xdr:to>
      <xdr:col>81</xdr:col>
      <xdr:colOff>133350</xdr:colOff>
      <xdr:row>65</xdr:row>
      <xdr:rowOff>42139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186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38066</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81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123139</xdr:rowOff>
    </xdr:from>
    <xdr:to>
      <xdr:col>81</xdr:col>
      <xdr:colOff>133350</xdr:colOff>
      <xdr:row>58</xdr:row>
      <xdr:rowOff>123139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067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93573</xdr:rowOff>
    </xdr:from>
    <xdr:to>
      <xdr:col>81</xdr:col>
      <xdr:colOff>44450</xdr:colOff>
      <xdr:row>59</xdr:row>
      <xdr:rowOff>111430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209123"/>
          <a:ext cx="838200" cy="1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46576</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3335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74499</xdr:rowOff>
    </xdr:from>
    <xdr:to>
      <xdr:col>81</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76200</xdr:rowOff>
    </xdr:from>
    <xdr:to>
      <xdr:col>77</xdr:col>
      <xdr:colOff>44450</xdr:colOff>
      <xdr:row>59</xdr:row>
      <xdr:rowOff>93573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191750"/>
          <a:ext cx="8890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51816</xdr:rowOff>
    </xdr:from>
    <xdr:to>
      <xdr:col>77</xdr:col>
      <xdr:colOff>95250</xdr:colOff>
      <xdr:row>60</xdr:row>
      <xdr:rowOff>153416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138193</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425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67996</xdr:rowOff>
    </xdr:from>
    <xdr:to>
      <xdr:col>72</xdr:col>
      <xdr:colOff>203200</xdr:colOff>
      <xdr:row>59</xdr:row>
      <xdr:rowOff>76200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183546"/>
          <a:ext cx="889000" cy="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41681</xdr:rowOff>
    </xdr:from>
    <xdr:to>
      <xdr:col>73</xdr:col>
      <xdr:colOff>44450</xdr:colOff>
      <xdr:row>60</xdr:row>
      <xdr:rowOff>143281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128058</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67996</xdr:rowOff>
    </xdr:from>
    <xdr:to>
      <xdr:col>68</xdr:col>
      <xdr:colOff>152400</xdr:colOff>
      <xdr:row>59</xdr:row>
      <xdr:rowOff>69926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3512800" y="10183546"/>
          <a:ext cx="889000" cy="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7417</xdr:rowOff>
    </xdr:from>
    <xdr:to>
      <xdr:col>68</xdr:col>
      <xdr:colOff>203200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26721</xdr:rowOff>
    </xdr:from>
    <xdr:to>
      <xdr:col>64</xdr:col>
      <xdr:colOff>152400</xdr:colOff>
      <xdr:row>60</xdr:row>
      <xdr:rowOff>128321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13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113098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00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60630</xdr:rowOff>
    </xdr:from>
    <xdr:to>
      <xdr:col>81</xdr:col>
      <xdr:colOff>95250</xdr:colOff>
      <xdr:row>59</xdr:row>
      <xdr:rowOff>162230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1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77157</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02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42773</xdr:rowOff>
    </xdr:from>
    <xdr:to>
      <xdr:col>77</xdr:col>
      <xdr:colOff>95250</xdr:colOff>
      <xdr:row>59</xdr:row>
      <xdr:rowOff>144373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15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154550</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99272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25400</xdr:rowOff>
    </xdr:from>
    <xdr:to>
      <xdr:col>73</xdr:col>
      <xdr:colOff>44450</xdr:colOff>
      <xdr:row>59</xdr:row>
      <xdr:rowOff>127000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137177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17196</xdr:rowOff>
    </xdr:from>
    <xdr:to>
      <xdr:col>68</xdr:col>
      <xdr:colOff>203200</xdr:colOff>
      <xdr:row>59</xdr:row>
      <xdr:rowOff>118796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13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128973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9901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19126</xdr:rowOff>
    </xdr:from>
    <xdr:to>
      <xdr:col>64</xdr:col>
      <xdr:colOff>152400</xdr:colOff>
      <xdr:row>59</xdr:row>
      <xdr:rowOff>120726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13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130903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9903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実質公債費比率は、元利償還金の額が</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となったこと等により、昨年度より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類似団体は下回っているものの、全国平均及び三重県平均を上回っているため、投資的経費の抑制や、公債費の平準化を図るなど、起債に大きく依存することのない財政運営に努める。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43</xdr:row>
      <xdr:rowOff>143510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14394</xdr:rowOff>
    </xdr:from>
    <xdr:to>
      <xdr:col>81</xdr:col>
      <xdr:colOff>44450</xdr:colOff>
      <xdr:row>40</xdr:row>
      <xdr:rowOff>22437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6872394"/>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163423</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49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19896</xdr:rowOff>
    </xdr:from>
    <xdr:to>
      <xdr:col>81</xdr:col>
      <xdr:colOff>95250</xdr:colOff>
      <xdr:row>40</xdr:row>
      <xdr:rowOff>121496</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87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153670</xdr:rowOff>
    </xdr:from>
    <xdr:to>
      <xdr:col>77</xdr:col>
      <xdr:colOff>44450</xdr:colOff>
      <xdr:row>40</xdr:row>
      <xdr:rowOff>22437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84022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3810</xdr:rowOff>
    </xdr:from>
    <xdr:to>
      <xdr:col>77</xdr:col>
      <xdr:colOff>95250</xdr:colOff>
      <xdr:row>40</xdr:row>
      <xdr:rowOff>105410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90187</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948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137583</xdr:rowOff>
    </xdr:from>
    <xdr:to>
      <xdr:col>72</xdr:col>
      <xdr:colOff>203200</xdr:colOff>
      <xdr:row>39</xdr:row>
      <xdr:rowOff>153670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82413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159173</xdr:rowOff>
    </xdr:from>
    <xdr:to>
      <xdr:col>73</xdr:col>
      <xdr:colOff>44450</xdr:colOff>
      <xdr:row>40</xdr:row>
      <xdr:rowOff>89323</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84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74100</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93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73237</xdr:rowOff>
    </xdr:from>
    <xdr:to>
      <xdr:col>68</xdr:col>
      <xdr:colOff>152400</xdr:colOff>
      <xdr:row>39</xdr:row>
      <xdr:rowOff>137583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759787"/>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159173</xdr:rowOff>
    </xdr:from>
    <xdr:to>
      <xdr:col>68</xdr:col>
      <xdr:colOff>203200</xdr:colOff>
      <xdr:row>40</xdr:row>
      <xdr:rowOff>89323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84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74100</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93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135044</xdr:rowOff>
    </xdr:from>
    <xdr:to>
      <xdr:col>64</xdr:col>
      <xdr:colOff>152400</xdr:colOff>
      <xdr:row>40</xdr:row>
      <xdr:rowOff>65194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49971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9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135044</xdr:rowOff>
    </xdr:from>
    <xdr:to>
      <xdr:col>81</xdr:col>
      <xdr:colOff>95250</xdr:colOff>
      <xdr:row>40</xdr:row>
      <xdr:rowOff>65194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82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151571</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66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143087</xdr:rowOff>
    </xdr:from>
    <xdr:to>
      <xdr:col>77</xdr:col>
      <xdr:colOff>95250</xdr:colOff>
      <xdr:row>40</xdr:row>
      <xdr:rowOff>73237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83414</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598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102870</xdr:rowOff>
    </xdr:from>
    <xdr:to>
      <xdr:col>73</xdr:col>
      <xdr:colOff>44450</xdr:colOff>
      <xdr:row>40</xdr:row>
      <xdr:rowOff>33020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43197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86783</xdr:rowOff>
    </xdr:from>
    <xdr:to>
      <xdr:col>68</xdr:col>
      <xdr:colOff>203200</xdr:colOff>
      <xdr:row>40</xdr:row>
      <xdr:rowOff>16933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27110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22437</xdr:rowOff>
    </xdr:from>
    <xdr:to>
      <xdr:col>64</xdr:col>
      <xdr:colOff>152400</xdr:colOff>
      <xdr:row>39</xdr:row>
      <xdr:rowOff>124037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7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134214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将来負担比率は、地方債現在高などが減および、標準財政規模及び充当可能基金が増となったことから、前年度と同様に「ー」となっている。</a:t>
          </a:r>
          <a:endParaRPr lang="ja-JP" altLang="ja-JP" sz="1400">
            <a:effectLst/>
          </a:endParaRPr>
        </a:p>
        <a:p>
          <a:r>
            <a:rPr kumimoji="1" lang="ja-JP" altLang="ja-JP" sz="1100">
              <a:solidFill>
                <a:schemeClr val="dk1"/>
              </a:solidFill>
              <a:effectLst/>
              <a:latin typeface="+mn-lt"/>
              <a:ea typeface="+mn-ea"/>
              <a:cs typeface="+mn-cs"/>
            </a:rPr>
            <a:t>　これからも、緊急性必要性を的確に把握した充当事業の選択により地方債の新規発行の抑制に努める。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2661</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13214"/>
          <a:ext cx="0" cy="16327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146188</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918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2661</xdr:rowOff>
    </xdr:from>
    <xdr:to>
      <xdr:col>81</xdr:col>
      <xdr:colOff>133350</xdr:colOff>
      <xdr:row>23</xdr:row>
      <xdr:rowOff>2661</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946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95613</xdr:rowOff>
    </xdr:from>
    <xdr:to>
      <xdr:col>64</xdr:col>
      <xdr:colOff>152400</xdr:colOff>
      <xdr:row>14</xdr:row>
      <xdr:rowOff>25763</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3462000" y="232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10540</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41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三重県御浜町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7,938
7,883
88.13
5,422,362
5,219,054
135,206
3,513,922
3,465,790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昇給に伴う基本給等の増加や会計年度任用職員の報酬及び期末手当が増加</a:t>
          </a:r>
          <a:r>
            <a:rPr kumimoji="1" lang="ja-JP" altLang="en-US" sz="1100">
              <a:solidFill>
                <a:schemeClr val="dk1"/>
              </a:solidFill>
              <a:effectLst/>
              <a:latin typeface="+mn-lt"/>
              <a:ea typeface="+mn-ea"/>
              <a:cs typeface="+mn-cs"/>
            </a:rPr>
            <a:t>したが、</a:t>
          </a:r>
          <a:r>
            <a:rPr kumimoji="1" lang="ja-JP" altLang="ja-JP" sz="1100">
              <a:solidFill>
                <a:schemeClr val="dk1"/>
              </a:solidFill>
              <a:effectLst/>
              <a:latin typeface="+mn-lt"/>
              <a:ea typeface="+mn-ea"/>
              <a:cs typeface="+mn-cs"/>
            </a:rPr>
            <a:t>交付税の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などにより経常一般財源が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したため昨年度より</a:t>
          </a:r>
          <a:r>
            <a:rPr kumimoji="1" lang="en-US" altLang="ja-JP" sz="1100">
              <a:solidFill>
                <a:schemeClr val="dk1"/>
              </a:solidFill>
              <a:effectLst/>
              <a:latin typeface="+mn-lt"/>
              <a:ea typeface="+mn-ea"/>
              <a:cs typeface="+mn-cs"/>
            </a:rPr>
            <a:t>1.6</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a:effectLst/>
          </a:endParaRPr>
        </a:p>
        <a:p>
          <a:pPr eaLnBrk="1" fontAlgn="auto" latinLnBrk="0" hangingPunct="1"/>
          <a:r>
            <a:rPr kumimoji="1" lang="ja-JP" altLang="ja-JP" sz="1100">
              <a:solidFill>
                <a:schemeClr val="dk1"/>
              </a:solidFill>
              <a:effectLst/>
              <a:latin typeface="+mn-lt"/>
              <a:ea typeface="+mn-ea"/>
              <a:cs typeface="+mn-cs"/>
            </a:rPr>
            <a:t>　類似団体平均を上回っているため、定員管理や時間外手当の抑制を図るなどの取組みを進め人件費の削減に努める。</a:t>
          </a:r>
          <a:endParaRPr lang="ja-JP" altLang="ja-JP">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130810</xdr:rowOff>
    </xdr:from>
    <xdr:to>
      <xdr:col>24</xdr:col>
      <xdr:colOff>25400</xdr:colOff>
      <xdr:row>42</xdr:row>
      <xdr:rowOff>5080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866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148607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5080</xdr:rowOff>
    </xdr:from>
    <xdr:to>
      <xdr:col>24</xdr:col>
      <xdr:colOff>114300</xdr:colOff>
      <xdr:row>42</xdr:row>
      <xdr:rowOff>5080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45737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32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130810</xdr:rowOff>
    </xdr:from>
    <xdr:to>
      <xdr:col>24</xdr:col>
      <xdr:colOff>114300</xdr:colOff>
      <xdr:row>33</xdr:row>
      <xdr:rowOff>130810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8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35560</xdr:rowOff>
    </xdr:from>
    <xdr:to>
      <xdr:col>24</xdr:col>
      <xdr:colOff>25400</xdr:colOff>
      <xdr:row>38</xdr:row>
      <xdr:rowOff>157480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55066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85107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8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68580</xdr:rowOff>
    </xdr:from>
    <xdr:to>
      <xdr:col>24</xdr:col>
      <xdr:colOff>76200</xdr:colOff>
      <xdr:row>36</xdr:row>
      <xdr:rowOff>170180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119380</xdr:rowOff>
    </xdr:from>
    <xdr:to>
      <xdr:col>19</xdr:col>
      <xdr:colOff>187325</xdr:colOff>
      <xdr:row>38</xdr:row>
      <xdr:rowOff>157480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6344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68580</xdr:rowOff>
    </xdr:from>
    <xdr:to>
      <xdr:col>20</xdr:col>
      <xdr:colOff>38100</xdr:colOff>
      <xdr:row>36</xdr:row>
      <xdr:rowOff>170180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0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119380</xdr:rowOff>
    </xdr:from>
    <xdr:to>
      <xdr:col>15</xdr:col>
      <xdr:colOff>98425</xdr:colOff>
      <xdr:row>39</xdr:row>
      <xdr:rowOff>85090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6344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60960</xdr:rowOff>
    </xdr:from>
    <xdr:to>
      <xdr:col>15</xdr:col>
      <xdr:colOff>149225</xdr:colOff>
      <xdr:row>36</xdr:row>
      <xdr:rowOff>162560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31750</xdr:rowOff>
    </xdr:from>
    <xdr:to>
      <xdr:col>11</xdr:col>
      <xdr:colOff>9525</xdr:colOff>
      <xdr:row>39</xdr:row>
      <xdr:rowOff>85090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375400"/>
          <a:ext cx="889000" cy="39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160020</xdr:rowOff>
    </xdr:from>
    <xdr:to>
      <xdr:col>11</xdr:col>
      <xdr:colOff>60325</xdr:colOff>
      <xdr:row>37</xdr:row>
      <xdr:rowOff>90170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100347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165117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156210</xdr:rowOff>
    </xdr:from>
    <xdr:to>
      <xdr:col>24</xdr:col>
      <xdr:colOff>76200</xdr:colOff>
      <xdr:row>38</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128287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106680</xdr:rowOff>
    </xdr:from>
    <xdr:to>
      <xdr:col>20</xdr:col>
      <xdr:colOff>38100</xdr:colOff>
      <xdr:row>39</xdr:row>
      <xdr:rowOff>36830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21607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0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68580</xdr:rowOff>
    </xdr:from>
    <xdr:to>
      <xdr:col>15</xdr:col>
      <xdr:colOff>149225</xdr:colOff>
      <xdr:row>38</xdr:row>
      <xdr:rowOff>170180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154957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7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34290</xdr:rowOff>
    </xdr:from>
    <xdr:to>
      <xdr:col>11</xdr:col>
      <xdr:colOff>60325</xdr:colOff>
      <xdr:row>39</xdr:row>
      <xdr:rowOff>135890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7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120667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80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a:t>
          </a:r>
          <a:r>
            <a:rPr kumimoji="1" lang="ja-JP" altLang="en-US" sz="1100">
              <a:solidFill>
                <a:schemeClr val="dk1"/>
              </a:solidFill>
              <a:effectLst/>
              <a:latin typeface="+mn-lt"/>
              <a:ea typeface="+mn-ea"/>
              <a:cs typeface="+mn-cs"/>
            </a:rPr>
            <a:t>の増加により</a:t>
          </a:r>
          <a:r>
            <a:rPr kumimoji="1" lang="ja-JP" altLang="ja-JP" sz="1100">
              <a:solidFill>
                <a:schemeClr val="dk1"/>
              </a:solidFill>
              <a:effectLst/>
              <a:latin typeface="+mn-lt"/>
              <a:ea typeface="+mn-ea"/>
              <a:cs typeface="+mn-cs"/>
            </a:rPr>
            <a:t>昨年度より</a:t>
          </a:r>
          <a:r>
            <a:rPr kumimoji="1" lang="en-US" altLang="ja-JP" sz="1100">
              <a:solidFill>
                <a:schemeClr val="dk1"/>
              </a:solidFill>
              <a:effectLst/>
              <a:latin typeface="+mn-lt"/>
              <a:ea typeface="+mn-ea"/>
              <a:cs typeface="+mn-cs"/>
            </a:rPr>
            <a:t>1.4</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全国平均及び三重県平均を下回っているが、今後も徹底した歳出の見直しを行い、経費の縮減に努める。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41275</xdr:rowOff>
    </xdr:from>
    <xdr:to>
      <xdr:col>82</xdr:col>
      <xdr:colOff>107950</xdr:colOff>
      <xdr:row>17</xdr:row>
      <xdr:rowOff>3175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784475"/>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111777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683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95250</xdr:rowOff>
    </xdr:from>
    <xdr:to>
      <xdr:col>82</xdr:col>
      <xdr:colOff>158750</xdr:colOff>
      <xdr:row>17</xdr:row>
      <xdr:rowOff>25400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117475</xdr:rowOff>
    </xdr:from>
    <xdr:to>
      <xdr:col>78</xdr:col>
      <xdr:colOff>69850</xdr:colOff>
      <xdr:row>16</xdr:row>
      <xdr:rowOff>41275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68922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57150</xdr:rowOff>
    </xdr:from>
    <xdr:to>
      <xdr:col>78</xdr:col>
      <xdr:colOff>120650</xdr:colOff>
      <xdr:row>16</xdr:row>
      <xdr:rowOff>158750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143527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88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50800</xdr:rowOff>
    </xdr:from>
    <xdr:to>
      <xdr:col>73</xdr:col>
      <xdr:colOff>180975</xdr:colOff>
      <xdr:row>15</xdr:row>
      <xdr:rowOff>117475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62255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142875</xdr:rowOff>
    </xdr:from>
    <xdr:to>
      <xdr:col>74</xdr:col>
      <xdr:colOff>31750</xdr:colOff>
      <xdr:row>16</xdr:row>
      <xdr:rowOff>73025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57802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50800</xdr:rowOff>
    </xdr:from>
    <xdr:to>
      <xdr:col>69</xdr:col>
      <xdr:colOff>92075</xdr:colOff>
      <xdr:row>15</xdr:row>
      <xdr:rowOff>107950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6225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152400</xdr:rowOff>
    </xdr:from>
    <xdr:to>
      <xdr:col>69</xdr:col>
      <xdr:colOff>142875</xdr:colOff>
      <xdr:row>16</xdr:row>
      <xdr:rowOff>82550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67327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105427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123825</xdr:rowOff>
    </xdr:from>
    <xdr:to>
      <xdr:col>82</xdr:col>
      <xdr:colOff>158750</xdr:colOff>
      <xdr:row>17</xdr:row>
      <xdr:rowOff>53975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86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95902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83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161925</xdr:rowOff>
    </xdr:from>
    <xdr:to>
      <xdr:col>78</xdr:col>
      <xdr:colOff>120650</xdr:colOff>
      <xdr:row>16</xdr:row>
      <xdr:rowOff>92075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102252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502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66675</xdr:rowOff>
    </xdr:from>
    <xdr:to>
      <xdr:col>74</xdr:col>
      <xdr:colOff>31750</xdr:colOff>
      <xdr:row>15</xdr:row>
      <xdr:rowOff>168275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63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7002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407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0</xdr:rowOff>
    </xdr:from>
    <xdr:to>
      <xdr:col>69</xdr:col>
      <xdr:colOff>142875</xdr:colOff>
      <xdr:row>15</xdr:row>
      <xdr:rowOff>101600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57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111777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34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全国平均及び三重県平均を下回って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平均は上回っている。</a:t>
          </a:r>
          <a:endParaRPr lang="ja-JP" altLang="ja-JP">
            <a:effectLst/>
          </a:endParaRPr>
        </a:p>
        <a:p>
          <a:r>
            <a:rPr kumimoji="1" lang="ja-JP" altLang="ja-JP" sz="1100">
              <a:solidFill>
                <a:schemeClr val="dk1"/>
              </a:solidFill>
              <a:effectLst/>
              <a:latin typeface="+mn-lt"/>
              <a:ea typeface="+mn-ea"/>
              <a:cs typeface="+mn-cs"/>
            </a:rPr>
            <a:t>　今後上昇傾向になることが予想されるため、その動向を注視する必要がある。</a:t>
          </a:r>
          <a:endParaRPr kumimoji="1" lang="en-US" altLang="ja-JP" sz="1100">
            <a:solidFill>
              <a:schemeClr val="dk1"/>
            </a:solidFill>
            <a:effectLst/>
            <a:latin typeface="+mn-lt"/>
            <a:ea typeface="+mn-ea"/>
            <a:cs typeface="+mn-cs"/>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61</xdr:row>
      <xdr:rowOff>69850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90043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31750</xdr:rowOff>
    </xdr:from>
    <xdr:to>
      <xdr:col>24</xdr:col>
      <xdr:colOff>25400</xdr:colOff>
      <xdr:row>56</xdr:row>
      <xdr:rowOff>12700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4615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187325</xdr:colOff>
      <xdr:row>55</xdr:row>
      <xdr:rowOff>50800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3098800" y="9461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50800</xdr:rowOff>
    </xdr:from>
    <xdr:to>
      <xdr:col>15</xdr:col>
      <xdr:colOff>98425</xdr:colOff>
      <xdr:row>55</xdr:row>
      <xdr:rowOff>50800</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480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133350</xdr:rowOff>
    </xdr:from>
    <xdr:to>
      <xdr:col>15</xdr:col>
      <xdr:colOff>149225</xdr:colOff>
      <xdr:row>55</xdr:row>
      <xdr:rowOff>63500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73677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50800</xdr:rowOff>
    </xdr:from>
    <xdr:to>
      <xdr:col>11</xdr:col>
      <xdr:colOff>9525</xdr:colOff>
      <xdr:row>58</xdr:row>
      <xdr:rowOff>107950</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480550"/>
          <a:ext cx="889000" cy="57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0</xdr:rowOff>
    </xdr:from>
    <xdr:to>
      <xdr:col>11</xdr:col>
      <xdr:colOff>60325</xdr:colOff>
      <xdr:row>55</xdr:row>
      <xdr:rowOff>101600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111777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76200</xdr:rowOff>
    </xdr:from>
    <xdr:to>
      <xdr:col>6</xdr:col>
      <xdr:colOff>171450</xdr:colOff>
      <xdr:row>56</xdr:row>
      <xdr:rowOff>6350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16527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105427</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0</xdr:rowOff>
    </xdr:from>
    <xdr:to>
      <xdr:col>15</xdr:col>
      <xdr:colOff>149225</xdr:colOff>
      <xdr:row>55</xdr:row>
      <xdr:rowOff>101600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86377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0</xdr:rowOff>
    </xdr:from>
    <xdr:to>
      <xdr:col>11</xdr:col>
      <xdr:colOff>60325</xdr:colOff>
      <xdr:row>55</xdr:row>
      <xdr:rowOff>101600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86377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57150</xdr:rowOff>
    </xdr:from>
    <xdr:to>
      <xdr:col>6</xdr:col>
      <xdr:colOff>171450</xdr:colOff>
      <xdr:row>58</xdr:row>
      <xdr:rowOff>158750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143527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1008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全国平均及び三重県平均を上回っており、高い水準となっているのは、介護保険事業会計（紀南介護保険広域連合への負担）、下水道事業会計（法非適）への繰出金の割合が高いことが主な要因と考えられる。</a:t>
          </a:r>
          <a:endParaRPr lang="ja-JP" altLang="ja-JP" sz="1400">
            <a:effectLst/>
          </a:endParaRPr>
        </a:p>
        <a:p>
          <a:r>
            <a:rPr kumimoji="1" lang="ja-JP" altLang="ja-JP" sz="1100">
              <a:solidFill>
                <a:schemeClr val="dk1"/>
              </a:solidFill>
              <a:effectLst/>
              <a:latin typeface="+mn-lt"/>
              <a:ea typeface="+mn-ea"/>
              <a:cs typeface="+mn-cs"/>
            </a:rPr>
            <a:t>　今後、下水道事業などの各事業会計における経費を節減し、普通会計の負担を減らしていくよう努める。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4" name="その他グラフ枠">
          <a:extLst>
            <a:ext uri="{FF2B5EF4-FFF2-40B4-BE49-F238E27FC236}">
              <a16:creationId xmlns:a16="http://schemas.microsoft.com/office/drawing/2014/main" id="{00000000-0008-0000-0400-0000F4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152146</xdr:rowOff>
    </xdr:from>
    <xdr:to>
      <xdr:col>82</xdr:col>
      <xdr:colOff>107950</xdr:colOff>
      <xdr:row>59</xdr:row>
      <xdr:rowOff>101854</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6510000" y="9238996"/>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73931</xdr:rowOff>
    </xdr:from>
    <xdr:ext cx="762000" cy="259045"/>
    <xdr:sp macro="" textlink="">
      <xdr:nvSpPr>
        <xdr:cNvPr id="246" name="その他最小値テキスト">
          <a:extLst>
            <a:ext uri="{FF2B5EF4-FFF2-40B4-BE49-F238E27FC236}">
              <a16:creationId xmlns:a16="http://schemas.microsoft.com/office/drawing/2014/main" id="{00000000-0008-0000-0400-0000F6000000}"/>
            </a:ext>
          </a:extLst>
        </xdr:cNvPr>
        <xdr:cNvSpPr txBox="1"/>
      </xdr:nvSpPr>
      <xdr:spPr>
        <a:xfrm>
          <a:off x="16598900" y="1018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101854</xdr:rowOff>
    </xdr:from>
    <xdr:to>
      <xdr:col>82</xdr:col>
      <xdr:colOff>196850</xdr:colOff>
      <xdr:row>59</xdr:row>
      <xdr:rowOff>101854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6421100" y="10217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67073</xdr:rowOff>
    </xdr:from>
    <xdr:ext cx="762000" cy="259045"/>
    <xdr:sp macro="" textlink="">
      <xdr:nvSpPr>
        <xdr:cNvPr id="248" name="その他最大値テキスト">
          <a:extLst>
            <a:ext uri="{FF2B5EF4-FFF2-40B4-BE49-F238E27FC236}">
              <a16:creationId xmlns:a16="http://schemas.microsoft.com/office/drawing/2014/main" id="{00000000-0008-0000-0400-0000F8000000}"/>
            </a:ext>
          </a:extLst>
        </xdr:cNvPr>
        <xdr:cNvSpPr txBox="1"/>
      </xdr:nvSpPr>
      <xdr:spPr>
        <a:xfrm>
          <a:off x="16598900" y="898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152146</xdr:rowOff>
    </xdr:from>
    <xdr:to>
      <xdr:col>82</xdr:col>
      <xdr:colOff>196850</xdr:colOff>
      <xdr:row>53</xdr:row>
      <xdr:rowOff>152146</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6421100" y="9238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115570</xdr:rowOff>
    </xdr:from>
    <xdr:to>
      <xdr:col>82</xdr:col>
      <xdr:colOff>107950</xdr:colOff>
      <xdr:row>57</xdr:row>
      <xdr:rowOff>115570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5671800" y="9888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47007</xdr:rowOff>
    </xdr:from>
    <xdr:ext cx="762000" cy="259045"/>
    <xdr:sp macro="" textlink="">
      <xdr:nvSpPr>
        <xdr:cNvPr id="251" name="その他平均値テキスト">
          <a:extLst>
            <a:ext uri="{FF2B5EF4-FFF2-40B4-BE49-F238E27FC236}">
              <a16:creationId xmlns:a16="http://schemas.microsoft.com/office/drawing/2014/main" id="{00000000-0008-0000-0400-0000FB000000}"/>
            </a:ext>
          </a:extLst>
        </xdr:cNvPr>
        <xdr:cNvSpPr txBox="1"/>
      </xdr:nvSpPr>
      <xdr:spPr>
        <a:xfrm>
          <a:off x="16598900" y="9476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30480</xdr:rowOff>
    </xdr:from>
    <xdr:to>
      <xdr:col>82</xdr:col>
      <xdr:colOff>158750</xdr:colOff>
      <xdr:row>56</xdr:row>
      <xdr:rowOff>132080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64592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92710</xdr:rowOff>
    </xdr:from>
    <xdr:to>
      <xdr:col>78</xdr:col>
      <xdr:colOff>69850</xdr:colOff>
      <xdr:row>57</xdr:row>
      <xdr:rowOff>115570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4782800" y="98653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39624</xdr:rowOff>
    </xdr:from>
    <xdr:to>
      <xdr:col>78</xdr:col>
      <xdr:colOff>120650</xdr:colOff>
      <xdr:row>56</xdr:row>
      <xdr:rowOff>141224</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5621000" y="964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151401</xdr:rowOff>
    </xdr:from>
    <xdr:ext cx="7366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5290800" y="9409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92710</xdr:rowOff>
    </xdr:from>
    <xdr:to>
      <xdr:col>73</xdr:col>
      <xdr:colOff>180975</xdr:colOff>
      <xdr:row>57</xdr:row>
      <xdr:rowOff>161290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893800" y="98653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35052</xdr:rowOff>
    </xdr:from>
    <xdr:to>
      <xdr:col>74</xdr:col>
      <xdr:colOff>31750</xdr:colOff>
      <xdr:row>56</xdr:row>
      <xdr:rowOff>136652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4732000" y="963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146829</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401800" y="9405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97282</xdr:rowOff>
    </xdr:from>
    <xdr:to>
      <xdr:col>69</xdr:col>
      <xdr:colOff>92075</xdr:colOff>
      <xdr:row>57</xdr:row>
      <xdr:rowOff>161290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004800" y="986993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62484</xdr:rowOff>
    </xdr:from>
    <xdr:to>
      <xdr:col>69</xdr:col>
      <xdr:colOff>142875</xdr:colOff>
      <xdr:row>56</xdr:row>
      <xdr:rowOff>164084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3843000" y="96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2811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512800" y="943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67056</xdr:rowOff>
    </xdr:from>
    <xdr:to>
      <xdr:col>65</xdr:col>
      <xdr:colOff>53975</xdr:colOff>
      <xdr:row>56</xdr:row>
      <xdr:rowOff>168656</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2954000" y="96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7383</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623800" y="9437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64770</xdr:rowOff>
    </xdr:from>
    <xdr:to>
      <xdr:col>82</xdr:col>
      <xdr:colOff>158750</xdr:colOff>
      <xdr:row>57</xdr:row>
      <xdr:rowOff>166370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64592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36847</xdr:rowOff>
    </xdr:from>
    <xdr:ext cx="762000" cy="259045"/>
    <xdr:sp macro="" textlink="">
      <xdr:nvSpPr>
        <xdr:cNvPr id="270" name="その他該当値テキスト">
          <a:extLst>
            <a:ext uri="{FF2B5EF4-FFF2-40B4-BE49-F238E27FC236}">
              <a16:creationId xmlns:a16="http://schemas.microsoft.com/office/drawing/2014/main" id="{00000000-0008-0000-0400-00000E010000}"/>
            </a:ext>
          </a:extLst>
        </xdr:cNvPr>
        <xdr:cNvSpPr txBox="1"/>
      </xdr:nvSpPr>
      <xdr:spPr>
        <a:xfrm>
          <a:off x="165989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64770</xdr:rowOff>
    </xdr:from>
    <xdr:to>
      <xdr:col>78</xdr:col>
      <xdr:colOff>120650</xdr:colOff>
      <xdr:row>57</xdr:row>
      <xdr:rowOff>166370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5621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151147</xdr:rowOff>
    </xdr:from>
    <xdr:ext cx="7366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290800" y="992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41910</xdr:rowOff>
    </xdr:from>
    <xdr:to>
      <xdr:col>74</xdr:col>
      <xdr:colOff>31750</xdr:colOff>
      <xdr:row>57</xdr:row>
      <xdr:rowOff>143510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4732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128287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4401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110490</xdr:rowOff>
    </xdr:from>
    <xdr:to>
      <xdr:col>69</xdr:col>
      <xdr:colOff>142875</xdr:colOff>
      <xdr:row>58</xdr:row>
      <xdr:rowOff>40640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3843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25417</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3512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2954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商品券発行事業補助金及び商工業地域総合振興事業費補助金が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したためにより、昨年度より</a:t>
          </a:r>
          <a:r>
            <a:rPr kumimoji="1" lang="en-US" altLang="ja-JP" sz="1100">
              <a:solidFill>
                <a:schemeClr val="dk1"/>
              </a:solidFill>
              <a:effectLst/>
              <a:latin typeface="+mn-lt"/>
              <a:ea typeface="+mn-ea"/>
              <a:cs typeface="+mn-cs"/>
            </a:rPr>
            <a:t>4.9</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類似団体平均</a:t>
          </a:r>
          <a:r>
            <a:rPr kumimoji="1" lang="ja-JP" altLang="en-US" sz="1100">
              <a:solidFill>
                <a:schemeClr val="dk1"/>
              </a:solidFill>
              <a:effectLst/>
              <a:latin typeface="+mn-lt"/>
              <a:ea typeface="+mn-ea"/>
              <a:cs typeface="+mn-cs"/>
            </a:rPr>
            <a:t>より低い水準であるが、</a:t>
          </a:r>
          <a:r>
            <a:rPr kumimoji="1" lang="ja-JP" altLang="ja-JP" sz="1100">
              <a:solidFill>
                <a:schemeClr val="dk1"/>
              </a:solidFill>
              <a:effectLst/>
              <a:latin typeface="+mn-lt"/>
              <a:ea typeface="+mn-ea"/>
              <a:cs typeface="+mn-cs"/>
            </a:rPr>
            <a:t>全国平均及び三重県平均より高い水準となっている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紀南病院組合、熊野市消防本部（常備消防）への負担金が多額となっているため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構成市町として適正な負担に努める。</a:t>
          </a:r>
          <a:endParaRPr lang="ja-JP" altLang="ja-JP" sz="1400">
            <a:solidFill>
              <a:srgbClr val="FF0000"/>
            </a:solidFill>
            <a:effectLst/>
          </a:endParaRPr>
        </a:p>
      </xdr:txBody>
    </xdr:sp>
    <xdr:clientData/>
  </xdr:twoCellAnchor>
  <xdr:oneCellAnchor>
    <xdr:from>
      <xdr:col>62</xdr:col>
      <xdr:colOff>6350</xdr:colOff>
      <xdr:row>29</xdr:row>
      <xdr:rowOff>107950</xdr:rowOff>
    </xdr:from>
    <xdr:ext cx="298543" cy="225703"/>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72136</xdr:rowOff>
    </xdr:from>
    <xdr:to>
      <xdr:col>82</xdr:col>
      <xdr:colOff>107950</xdr:colOff>
      <xdr:row>40</xdr:row>
      <xdr:rowOff>145288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901436"/>
          <a:ext cx="0" cy="1101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117365</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975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145288</xdr:rowOff>
    </xdr:from>
    <xdr:to>
      <xdr:col>82</xdr:col>
      <xdr:colOff>196850</xdr:colOff>
      <xdr:row>40</xdr:row>
      <xdr:rowOff>145288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003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158513</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644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72136</xdr:rowOff>
    </xdr:from>
    <xdr:to>
      <xdr:col>82</xdr:col>
      <xdr:colOff>196850</xdr:colOff>
      <xdr:row>34</xdr:row>
      <xdr:rowOff>72136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901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127000</xdr:rowOff>
    </xdr:from>
    <xdr:to>
      <xdr:col>82</xdr:col>
      <xdr:colOff>107950</xdr:colOff>
      <xdr:row>38</xdr:row>
      <xdr:rowOff>8128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299200"/>
          <a:ext cx="8382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13987</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357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41910</xdr:rowOff>
    </xdr:from>
    <xdr:to>
      <xdr:col>82</xdr:col>
      <xdr:colOff>158750</xdr:colOff>
      <xdr:row>37</xdr:row>
      <xdr:rowOff>143510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152146</xdr:rowOff>
    </xdr:from>
    <xdr:to>
      <xdr:col>78</xdr:col>
      <xdr:colOff>69850</xdr:colOff>
      <xdr:row>38</xdr:row>
      <xdr:rowOff>8128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4957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5334</xdr:rowOff>
    </xdr:from>
    <xdr:to>
      <xdr:col>78</xdr:col>
      <xdr:colOff>120650</xdr:colOff>
      <xdr:row>37</xdr:row>
      <xdr:rowOff>106934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117111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152146</xdr:rowOff>
    </xdr:from>
    <xdr:to>
      <xdr:col>73</xdr:col>
      <xdr:colOff>180975</xdr:colOff>
      <xdr:row>38</xdr:row>
      <xdr:rowOff>8128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4957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8128</xdr:rowOff>
    </xdr:from>
    <xdr:to>
      <xdr:col>69</xdr:col>
      <xdr:colOff>92075</xdr:colOff>
      <xdr:row>38</xdr:row>
      <xdr:rowOff>76708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52322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9906</xdr:rowOff>
    </xdr:from>
    <xdr:to>
      <xdr:col>69</xdr:col>
      <xdr:colOff>142875</xdr:colOff>
      <xdr:row>37</xdr:row>
      <xdr:rowOff>111506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121683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163068</xdr:rowOff>
    </xdr:from>
    <xdr:to>
      <xdr:col>65</xdr:col>
      <xdr:colOff>53975</xdr:colOff>
      <xdr:row>37</xdr:row>
      <xdr:rowOff>93218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103395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92727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128778</xdr:rowOff>
    </xdr:from>
    <xdr:to>
      <xdr:col>78</xdr:col>
      <xdr:colOff>120650</xdr:colOff>
      <xdr:row>38</xdr:row>
      <xdr:rowOff>58928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43705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101346</xdr:rowOff>
    </xdr:from>
    <xdr:to>
      <xdr:col>74</xdr:col>
      <xdr:colOff>31750</xdr:colOff>
      <xdr:row>38</xdr:row>
      <xdr:rowOff>31496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16273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128778</xdr:rowOff>
    </xdr:from>
    <xdr:to>
      <xdr:col>69</xdr:col>
      <xdr:colOff>142875</xdr:colOff>
      <xdr:row>38</xdr:row>
      <xdr:rowOff>58928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43705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25908</xdr:rowOff>
    </xdr:from>
    <xdr:to>
      <xdr:col>65</xdr:col>
      <xdr:colOff>53975</xdr:colOff>
      <xdr:row>38</xdr:row>
      <xdr:rowOff>127508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5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112285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62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一般単独事業債の減など</a:t>
          </a:r>
          <a:r>
            <a:rPr kumimoji="1" lang="ja-JP" altLang="ja-JP" sz="1100">
              <a:solidFill>
                <a:schemeClr val="dk1"/>
              </a:solidFill>
              <a:effectLst/>
              <a:latin typeface="+mn-lt"/>
              <a:ea typeface="+mn-ea"/>
              <a:cs typeface="+mn-cs"/>
            </a:rPr>
            <a:t>公債費は</a:t>
          </a:r>
          <a:r>
            <a:rPr kumimoji="1" lang="ja-JP" altLang="en-US" sz="1100">
              <a:solidFill>
                <a:schemeClr val="dk1"/>
              </a:solidFill>
              <a:effectLst/>
              <a:latin typeface="+mn-lt"/>
              <a:ea typeface="+mn-ea"/>
              <a:cs typeface="+mn-cs"/>
            </a:rPr>
            <a:t>減少しており</a:t>
          </a:r>
          <a:r>
            <a:rPr kumimoji="1" lang="ja-JP" altLang="ja-JP" sz="1100">
              <a:solidFill>
                <a:schemeClr val="dk1"/>
              </a:solidFill>
              <a:effectLst/>
              <a:latin typeface="+mn-lt"/>
              <a:ea typeface="+mn-ea"/>
              <a:cs typeface="+mn-cs"/>
            </a:rPr>
            <a:t>、昨年度より</a:t>
          </a:r>
          <a:r>
            <a:rPr kumimoji="1" lang="en-US" altLang="ja-JP" sz="1100">
              <a:solidFill>
                <a:schemeClr val="dk1"/>
              </a:solidFill>
              <a:effectLst/>
              <a:latin typeface="+mn-lt"/>
              <a:ea typeface="+mn-ea"/>
              <a:cs typeface="+mn-cs"/>
            </a:rPr>
            <a:t>1.6</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類似団体平均及び全国平均は下回っているが、事業内容等の精査を行い、起債に大きく依存することのないよう、より健全な財政運営に努める。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73661</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09500"/>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45738</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33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73661</xdr:rowOff>
    </xdr:from>
    <xdr:to>
      <xdr:col>24</xdr:col>
      <xdr:colOff>114300</xdr:colOff>
      <xdr:row>81</xdr:row>
      <xdr:rowOff>73661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61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27939</xdr:rowOff>
    </xdr:from>
    <xdr:to>
      <xdr:col>24</xdr:col>
      <xdr:colOff>25400</xdr:colOff>
      <xdr:row>76</xdr:row>
      <xdr:rowOff>88900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058139"/>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101616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318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129539</xdr:rowOff>
    </xdr:from>
    <xdr:to>
      <xdr:col>24</xdr:col>
      <xdr:colOff>76200</xdr:colOff>
      <xdr:row>77</xdr:row>
      <xdr:rowOff>59689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62230</xdr:rowOff>
    </xdr:from>
    <xdr:to>
      <xdr:col>19</xdr:col>
      <xdr:colOff>187325</xdr:colOff>
      <xdr:row>76</xdr:row>
      <xdr:rowOff>88900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0924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163830</xdr:rowOff>
    </xdr:from>
    <xdr:to>
      <xdr:col>20</xdr:col>
      <xdr:colOff>38100</xdr:colOff>
      <xdr:row>77</xdr:row>
      <xdr:rowOff>93980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78757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280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62230</xdr:rowOff>
    </xdr:from>
    <xdr:to>
      <xdr:col>15</xdr:col>
      <xdr:colOff>98425</xdr:colOff>
      <xdr:row>76</xdr:row>
      <xdr:rowOff>81280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30924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118111</xdr:rowOff>
    </xdr:from>
    <xdr:to>
      <xdr:col>15</xdr:col>
      <xdr:colOff>149225</xdr:colOff>
      <xdr:row>77</xdr:row>
      <xdr:rowOff>48261</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33038</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81280</xdr:rowOff>
    </xdr:from>
    <xdr:to>
      <xdr:col>11</xdr:col>
      <xdr:colOff>9525</xdr:colOff>
      <xdr:row>76</xdr:row>
      <xdr:rowOff>100330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1114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140970</xdr:rowOff>
    </xdr:from>
    <xdr:to>
      <xdr:col>11</xdr:col>
      <xdr:colOff>60325</xdr:colOff>
      <xdr:row>77</xdr:row>
      <xdr:rowOff>71120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55897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148589</xdr:rowOff>
    </xdr:from>
    <xdr:to>
      <xdr:col>24</xdr:col>
      <xdr:colOff>76200</xdr:colOff>
      <xdr:row>76</xdr:row>
      <xdr:rowOff>78739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165117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38100</xdr:rowOff>
    </xdr:from>
    <xdr:to>
      <xdr:col>20</xdr:col>
      <xdr:colOff>38100</xdr:colOff>
      <xdr:row>76</xdr:row>
      <xdr:rowOff>139700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149877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83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11430</xdr:rowOff>
    </xdr:from>
    <xdr:to>
      <xdr:col>15</xdr:col>
      <xdr:colOff>149225</xdr:colOff>
      <xdr:row>76</xdr:row>
      <xdr:rowOff>113030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123207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30480</xdr:rowOff>
    </xdr:from>
    <xdr:to>
      <xdr:col>11</xdr:col>
      <xdr:colOff>60325</xdr:colOff>
      <xdr:row>76</xdr:row>
      <xdr:rowOff>132080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142257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49530</xdr:rowOff>
    </xdr:from>
    <xdr:to>
      <xdr:col>6</xdr:col>
      <xdr:colOff>171450</xdr:colOff>
      <xdr:row>76</xdr:row>
      <xdr:rowOff>151130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161307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昨年度より</a:t>
          </a:r>
          <a:r>
            <a:rPr kumimoji="1" lang="en-US" altLang="ja-JP" sz="1100">
              <a:solidFill>
                <a:schemeClr val="dk1"/>
              </a:solidFill>
              <a:effectLst/>
              <a:latin typeface="+mn-lt"/>
              <a:ea typeface="+mn-ea"/>
              <a:cs typeface="+mn-cs"/>
            </a:rPr>
            <a:t>4.3</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となっており、類似団体平均</a:t>
          </a:r>
          <a:r>
            <a:rPr kumimoji="1" lang="ja-JP" altLang="en-US" sz="1100">
              <a:solidFill>
                <a:schemeClr val="dk1"/>
              </a:solidFill>
              <a:effectLst/>
              <a:latin typeface="+mn-lt"/>
              <a:ea typeface="+mn-ea"/>
              <a:cs typeface="+mn-cs"/>
            </a:rPr>
            <a:t>を上回っているが</a:t>
          </a:r>
          <a:r>
            <a:rPr kumimoji="1" lang="ja-JP" altLang="ja-JP" sz="1100">
              <a:solidFill>
                <a:schemeClr val="dk1"/>
              </a:solidFill>
              <a:effectLst/>
              <a:latin typeface="+mn-lt"/>
              <a:ea typeface="+mn-ea"/>
              <a:cs typeface="+mn-cs"/>
            </a:rPr>
            <a:t>、全国平均及び三重県平均</a:t>
          </a:r>
          <a:r>
            <a:rPr kumimoji="1" lang="ja-JP" altLang="en-US" sz="1100">
              <a:solidFill>
                <a:schemeClr val="dk1"/>
              </a:solidFill>
              <a:effectLst/>
              <a:latin typeface="+mn-lt"/>
              <a:ea typeface="+mn-ea"/>
              <a:cs typeface="+mn-cs"/>
            </a:rPr>
            <a:t>については下回って</a:t>
          </a:r>
          <a:r>
            <a:rPr kumimoji="1" lang="ja-JP" altLang="ja-JP" sz="1100">
              <a:solidFill>
                <a:schemeClr val="dk1"/>
              </a:solidFill>
              <a:effectLst/>
              <a:latin typeface="+mn-lt"/>
              <a:ea typeface="+mn-ea"/>
              <a:cs typeface="+mn-cs"/>
            </a:rPr>
            <a:t>いる。</a:t>
          </a:r>
          <a:endParaRPr lang="ja-JP" altLang="ja-JP" sz="1400">
            <a:effectLst/>
          </a:endParaRPr>
        </a:p>
        <a:p>
          <a:r>
            <a:rPr kumimoji="1" lang="ja-JP" altLang="ja-JP" sz="1100">
              <a:solidFill>
                <a:schemeClr val="dk1"/>
              </a:solidFill>
              <a:effectLst/>
              <a:latin typeface="+mn-lt"/>
              <a:ea typeface="+mn-ea"/>
              <a:cs typeface="+mn-cs"/>
            </a:rPr>
            <a:t>　特に</a:t>
          </a:r>
          <a:r>
            <a:rPr kumimoji="1" lang="ja-JP" altLang="en-US" sz="1100">
              <a:solidFill>
                <a:schemeClr val="dk1"/>
              </a:solidFill>
              <a:effectLst/>
              <a:latin typeface="+mn-lt"/>
              <a:ea typeface="+mn-ea"/>
              <a:cs typeface="+mn-cs"/>
            </a:rPr>
            <a:t>物件費</a:t>
          </a:r>
          <a:r>
            <a:rPr kumimoji="1" lang="ja-JP" altLang="ja-JP" sz="1100">
              <a:solidFill>
                <a:schemeClr val="dk1"/>
              </a:solidFill>
              <a:effectLst/>
              <a:latin typeface="+mn-lt"/>
              <a:ea typeface="+mn-ea"/>
              <a:cs typeface="+mn-cs"/>
            </a:rPr>
            <a:t>等（</a:t>
          </a:r>
          <a:r>
            <a:rPr kumimoji="1" lang="en-US" altLang="ja-JP" sz="1100">
              <a:solidFill>
                <a:schemeClr val="dk1"/>
              </a:solidFill>
              <a:effectLst/>
              <a:latin typeface="+mn-lt"/>
              <a:ea typeface="+mn-ea"/>
              <a:cs typeface="+mn-cs"/>
            </a:rPr>
            <a:t>15.2%</a:t>
          </a:r>
          <a:r>
            <a:rPr kumimoji="1" lang="ja-JP" altLang="ja-JP" sz="1100">
              <a:solidFill>
                <a:schemeClr val="dk1"/>
              </a:solidFill>
              <a:effectLst/>
              <a:latin typeface="+mn-lt"/>
              <a:ea typeface="+mn-ea"/>
              <a:cs typeface="+mn-cs"/>
            </a:rPr>
            <a:t>）の割合が高く、財政の硬直化が進んでいる。</a:t>
          </a:r>
          <a:endParaRPr lang="ja-JP" altLang="ja-JP" sz="1400">
            <a:effectLst/>
          </a:endParaRPr>
        </a:p>
        <a:p>
          <a:r>
            <a:rPr kumimoji="1" lang="ja-JP" altLang="ja-JP" sz="1100">
              <a:solidFill>
                <a:schemeClr val="dk1"/>
              </a:solidFill>
              <a:effectLst/>
              <a:latin typeface="+mn-lt"/>
              <a:ea typeface="+mn-ea"/>
              <a:cs typeface="+mn-cs"/>
            </a:rPr>
            <a:t>　今後は、行政コストの削減や財源の確保、事業・施策の見直しなどを図り、持続可能な財政運営を行う必要がある。</a:t>
          </a:r>
          <a:endParaRPr kumimoji="1" lang="en-US" altLang="ja-JP" sz="1100">
            <a:solidFill>
              <a:schemeClr val="dk1"/>
            </a:solidFill>
            <a:effectLst/>
            <a:latin typeface="+mn-lt"/>
            <a:ea typeface="+mn-ea"/>
            <a:cs typeface="+mn-cs"/>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79</xdr:row>
      <xdr:rowOff>78994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462256"/>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51071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59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78994</xdr:rowOff>
    </xdr:from>
    <xdr:to>
      <xdr:col>82</xdr:col>
      <xdr:colOff>196850</xdr:colOff>
      <xdr:row>79</xdr:row>
      <xdr:rowOff>78994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62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20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46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42418</xdr:rowOff>
    </xdr:from>
    <xdr:to>
      <xdr:col>82</xdr:col>
      <xdr:colOff>107950</xdr:colOff>
      <xdr:row>78</xdr:row>
      <xdr:rowOff>67563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244068"/>
          <a:ext cx="838200" cy="19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85869</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27731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69342</xdr:rowOff>
    </xdr:from>
    <xdr:to>
      <xdr:col>82</xdr:col>
      <xdr:colOff>158750</xdr:colOff>
      <xdr:row>75</xdr:row>
      <xdr:rowOff>170942</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2928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124713</xdr:rowOff>
    </xdr:from>
    <xdr:to>
      <xdr:col>78</xdr:col>
      <xdr:colOff>69850</xdr:colOff>
      <xdr:row>78</xdr:row>
      <xdr:rowOff>67563</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32636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14478</xdr:rowOff>
    </xdr:from>
    <xdr:to>
      <xdr:col>78</xdr:col>
      <xdr:colOff>120650</xdr:colOff>
      <xdr:row>75</xdr:row>
      <xdr:rowOff>116078</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2873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126255</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642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124713</xdr:rowOff>
    </xdr:from>
    <xdr:to>
      <xdr:col>73</xdr:col>
      <xdr:colOff>180975</xdr:colOff>
      <xdr:row>78</xdr:row>
      <xdr:rowOff>99568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3326363"/>
          <a:ext cx="889000" cy="14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94488</xdr:rowOff>
    </xdr:from>
    <xdr:to>
      <xdr:col>74</xdr:col>
      <xdr:colOff>31750</xdr:colOff>
      <xdr:row>75</xdr:row>
      <xdr:rowOff>24638</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278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34815</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30987</xdr:rowOff>
    </xdr:from>
    <xdr:to>
      <xdr:col>69</xdr:col>
      <xdr:colOff>92075</xdr:colOff>
      <xdr:row>78</xdr:row>
      <xdr:rowOff>99568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004800" y="13404087"/>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64770</xdr:rowOff>
    </xdr:from>
    <xdr:to>
      <xdr:col>69</xdr:col>
      <xdr:colOff>142875</xdr:colOff>
      <xdr:row>75</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292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105918</xdr:rowOff>
    </xdr:from>
    <xdr:to>
      <xdr:col>65</xdr:col>
      <xdr:colOff>53975</xdr:colOff>
      <xdr:row>76</xdr:row>
      <xdr:rowOff>36069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29646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46245</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27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163068</xdr:rowOff>
    </xdr:from>
    <xdr:to>
      <xdr:col>82</xdr:col>
      <xdr:colOff>158750</xdr:colOff>
      <xdr:row>77</xdr:row>
      <xdr:rowOff>93218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135145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16763</xdr:rowOff>
    </xdr:from>
    <xdr:to>
      <xdr:col>78</xdr:col>
      <xdr:colOff>120650</xdr:colOff>
      <xdr:row>78</xdr:row>
      <xdr:rowOff>118363</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103140</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476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73913</xdr:rowOff>
    </xdr:from>
    <xdr:to>
      <xdr:col>74</xdr:col>
      <xdr:colOff>31750</xdr:colOff>
      <xdr:row>78</xdr:row>
      <xdr:rowOff>4063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160290</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48768</xdr:rowOff>
    </xdr:from>
    <xdr:to>
      <xdr:col>69</xdr:col>
      <xdr:colOff>142875</xdr:colOff>
      <xdr:row>78</xdr:row>
      <xdr:rowOff>150368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135145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151637</xdr:rowOff>
    </xdr:from>
    <xdr:to>
      <xdr:col>65</xdr:col>
      <xdr:colOff>53975</xdr:colOff>
      <xdr:row>78</xdr:row>
      <xdr:rowOff>81787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66564</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三重県御浜町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30356</xdr:rowOff>
    </xdr:from>
    <xdr:to>
      <xdr:col>29</xdr:col>
      <xdr:colOff>127000</xdr:colOff>
      <xdr:row>19</xdr:row>
      <xdr:rowOff>154412</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306831"/>
          <a:ext cx="0" cy="115275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126489</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1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154412</xdr:rowOff>
    </xdr:from>
    <xdr:to>
      <xdr:col>30</xdr:col>
      <xdr:colOff>25400</xdr:colOff>
      <xdr:row>19</xdr:row>
      <xdr:rowOff>154412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5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116733</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2050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30356</xdr:rowOff>
    </xdr:from>
    <xdr:to>
      <xdr:col>30</xdr:col>
      <xdr:colOff>25400</xdr:colOff>
      <xdr:row>13</xdr:row>
      <xdr:rowOff>30356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3068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68701</xdr:rowOff>
    </xdr:from>
    <xdr:to>
      <xdr:col>29</xdr:col>
      <xdr:colOff>127000</xdr:colOff>
      <xdr:row>18</xdr:row>
      <xdr:rowOff>78997</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202426"/>
          <a:ext cx="647700" cy="10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4710</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95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159633</xdr:rowOff>
    </xdr:from>
    <xdr:to>
      <xdr:col>29</xdr:col>
      <xdr:colOff>177800</xdr:colOff>
      <xdr:row>17</xdr:row>
      <xdr:rowOff>89783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78997</xdr:rowOff>
    </xdr:from>
    <xdr:to>
      <xdr:col>26</xdr:col>
      <xdr:colOff>50800</xdr:colOff>
      <xdr:row>18</xdr:row>
      <xdr:rowOff>96782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212722"/>
          <a:ext cx="698500" cy="177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30789</xdr:rowOff>
    </xdr:from>
    <xdr:to>
      <xdr:col>26</xdr:col>
      <xdr:colOff>101600</xdr:colOff>
      <xdr:row>17</xdr:row>
      <xdr:rowOff>132389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142566</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61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96782</xdr:rowOff>
    </xdr:from>
    <xdr:to>
      <xdr:col>22</xdr:col>
      <xdr:colOff>114300</xdr:colOff>
      <xdr:row>18</xdr:row>
      <xdr:rowOff>115308</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230507"/>
          <a:ext cx="698500" cy="185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55355</xdr:rowOff>
    </xdr:from>
    <xdr:to>
      <xdr:col>22</xdr:col>
      <xdr:colOff>165100</xdr:colOff>
      <xdr:row>17</xdr:row>
      <xdr:rowOff>156955</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167132</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115308</xdr:rowOff>
    </xdr:from>
    <xdr:to>
      <xdr:col>18</xdr:col>
      <xdr:colOff>177800</xdr:colOff>
      <xdr:row>19</xdr:row>
      <xdr:rowOff>30808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249033"/>
          <a:ext cx="698500" cy="869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81159</xdr:rowOff>
    </xdr:from>
    <xdr:to>
      <xdr:col>19</xdr:col>
      <xdr:colOff>38100</xdr:colOff>
      <xdr:row>18</xdr:row>
      <xdr:rowOff>11309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21486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102570</xdr:rowOff>
    </xdr:from>
    <xdr:to>
      <xdr:col>15</xdr:col>
      <xdr:colOff>101600</xdr:colOff>
      <xdr:row>18</xdr:row>
      <xdr:rowOff>32720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64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42897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33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17901</xdr:rowOff>
    </xdr:from>
    <xdr:to>
      <xdr:col>29</xdr:col>
      <xdr:colOff>177800</xdr:colOff>
      <xdr:row>18</xdr:row>
      <xdr:rowOff>119501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1516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161428</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123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28197</xdr:rowOff>
    </xdr:from>
    <xdr:to>
      <xdr:col>26</xdr:col>
      <xdr:colOff>101600</xdr:colOff>
      <xdr:row>18</xdr:row>
      <xdr:rowOff>129797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1619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114574</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248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45982</xdr:rowOff>
    </xdr:from>
    <xdr:to>
      <xdr:col>22</xdr:col>
      <xdr:colOff>165100</xdr:colOff>
      <xdr:row>18</xdr:row>
      <xdr:rowOff>147582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179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132359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266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64508</xdr:rowOff>
    </xdr:from>
    <xdr:to>
      <xdr:col>19</xdr:col>
      <xdr:colOff>38100</xdr:colOff>
      <xdr:row>18</xdr:row>
      <xdr:rowOff>166108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1982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150885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284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151458</xdr:rowOff>
    </xdr:from>
    <xdr:to>
      <xdr:col>15</xdr:col>
      <xdr:colOff>101600</xdr:colOff>
      <xdr:row>19</xdr:row>
      <xdr:rowOff>81608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2851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66385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37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140063</xdr:rowOff>
    </xdr:from>
    <xdr:to>
      <xdr:col>29</xdr:col>
      <xdr:colOff>127000</xdr:colOff>
      <xdr:row>37</xdr:row>
      <xdr:rowOff>331532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064613"/>
          <a:ext cx="0" cy="139161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303609</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428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331532</xdr:rowOff>
    </xdr:from>
    <xdr:to>
      <xdr:col>30</xdr:col>
      <xdr:colOff>25400</xdr:colOff>
      <xdr:row>37</xdr:row>
      <xdr:rowOff>331532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4562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54990</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808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140063</xdr:rowOff>
    </xdr:from>
    <xdr:to>
      <xdr:col>30</xdr:col>
      <xdr:colOff>25400</xdr:colOff>
      <xdr:row>33</xdr:row>
      <xdr:rowOff>140063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0646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51170</xdr:rowOff>
    </xdr:from>
    <xdr:to>
      <xdr:col>29</xdr:col>
      <xdr:colOff>127000</xdr:colOff>
      <xdr:row>36</xdr:row>
      <xdr:rowOff>134756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003800" y="7004420"/>
          <a:ext cx="647700" cy="835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328593</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5960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140616</xdr:rowOff>
    </xdr:from>
    <xdr:to>
      <xdr:col>29</xdr:col>
      <xdr:colOff>177800</xdr:colOff>
      <xdr:row>35</xdr:row>
      <xdr:rowOff>242216</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7509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51170</xdr:rowOff>
    </xdr:from>
    <xdr:to>
      <xdr:col>26</xdr:col>
      <xdr:colOff>50800</xdr:colOff>
      <xdr:row>36</xdr:row>
      <xdr:rowOff>156163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7004420"/>
          <a:ext cx="698500" cy="104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152258</xdr:rowOff>
    </xdr:from>
    <xdr:to>
      <xdr:col>26</xdr:col>
      <xdr:colOff>101600</xdr:colOff>
      <xdr:row>35</xdr:row>
      <xdr:rowOff>253858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67626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264035</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6531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156163</xdr:rowOff>
    </xdr:from>
    <xdr:to>
      <xdr:col>22</xdr:col>
      <xdr:colOff>114300</xdr:colOff>
      <xdr:row>36</xdr:row>
      <xdr:rowOff>170810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3606800" y="7109413"/>
          <a:ext cx="698500" cy="14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213736</xdr:rowOff>
    </xdr:from>
    <xdr:to>
      <xdr:col>22</xdr:col>
      <xdr:colOff>165100</xdr:colOff>
      <xdr:row>35</xdr:row>
      <xdr:rowOff>315336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68240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325513</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6592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170810</xdr:rowOff>
    </xdr:from>
    <xdr:to>
      <xdr:col>18</xdr:col>
      <xdr:colOff>177800</xdr:colOff>
      <xdr:row>37</xdr:row>
      <xdr:rowOff>46598</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7124060"/>
          <a:ext cx="698500" cy="47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299510</xdr:rowOff>
    </xdr:from>
    <xdr:to>
      <xdr:col>19</xdr:col>
      <xdr:colOff>38100</xdr:colOff>
      <xdr:row>36</xdr:row>
      <xdr:rowOff>58210</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69098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68387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66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331105</xdr:rowOff>
    </xdr:from>
    <xdr:to>
      <xdr:col>15</xdr:col>
      <xdr:colOff>101600</xdr:colOff>
      <xdr:row>36</xdr:row>
      <xdr:rowOff>89805</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69414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99982</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671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83956</xdr:rowOff>
    </xdr:from>
    <xdr:to>
      <xdr:col>29</xdr:col>
      <xdr:colOff>177800</xdr:colOff>
      <xdr:row>37</xdr:row>
      <xdr:rowOff>14106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70372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56033</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7009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370</xdr:rowOff>
    </xdr:from>
    <xdr:to>
      <xdr:col>26</xdr:col>
      <xdr:colOff>101600</xdr:colOff>
      <xdr:row>36</xdr:row>
      <xdr:rowOff>101970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953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86747</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70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105363</xdr:rowOff>
    </xdr:from>
    <xdr:to>
      <xdr:col>22</xdr:col>
      <xdr:colOff>165100</xdr:colOff>
      <xdr:row>37</xdr:row>
      <xdr:rowOff>35513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7058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20290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714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120010</xdr:rowOff>
    </xdr:from>
    <xdr:to>
      <xdr:col>19</xdr:col>
      <xdr:colOff>38100</xdr:colOff>
      <xdr:row>37</xdr:row>
      <xdr:rowOff>50160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7073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34937</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71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167248</xdr:rowOff>
    </xdr:from>
    <xdr:to>
      <xdr:col>15</xdr:col>
      <xdr:colOff>101600</xdr:colOff>
      <xdr:row>37</xdr:row>
      <xdr:rowOff>97398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7120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82175</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206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三重県御浜町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7,938
7,883
88.13
5,422,362
5,219,054
135,206
3,513,922
3,465,790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54627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398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人件費グラフ枠">
          <a:extLst>
            <a:ext uri="{FF2B5EF4-FFF2-40B4-BE49-F238E27FC236}">
              <a16:creationId xmlns:a16="http://schemas.microsoft.com/office/drawing/2014/main" id="{00000000-0008-0000-06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43659</xdr:rowOff>
    </xdr:from>
    <xdr:to>
      <xdr:col>24</xdr:col>
      <xdr:colOff>62865</xdr:colOff>
      <xdr:row>38</xdr:row>
      <xdr:rowOff>91311</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flipV="1">
          <a:off x="4633595" y="5358609"/>
          <a:ext cx="1270" cy="1247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95138</xdr:rowOff>
    </xdr:from>
    <xdr:ext cx="534377" cy="259045"/>
    <xdr:sp macro="" textlink="">
      <xdr:nvSpPr>
        <xdr:cNvPr id="53" name="人件費最小値テキスト">
          <a:extLst>
            <a:ext uri="{FF2B5EF4-FFF2-40B4-BE49-F238E27FC236}">
              <a16:creationId xmlns:a16="http://schemas.microsoft.com/office/drawing/2014/main" id="{00000000-0008-0000-0600-000035000000}"/>
            </a:ext>
          </a:extLst>
        </xdr:cNvPr>
        <xdr:cNvSpPr txBox="1"/>
      </xdr:nvSpPr>
      <xdr:spPr>
        <a:xfrm>
          <a:off x="4686300" y="66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91311</xdr:rowOff>
    </xdr:from>
    <xdr:to>
      <xdr:col>24</xdr:col>
      <xdr:colOff>152400</xdr:colOff>
      <xdr:row>38</xdr:row>
      <xdr:rowOff>91311</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4546600" y="6606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161786</xdr:rowOff>
    </xdr:from>
    <xdr:ext cx="599010" cy="259045"/>
    <xdr:sp macro="" textlink="">
      <xdr:nvSpPr>
        <xdr:cNvPr id="55" name="人件費最大値テキスト">
          <a:extLst>
            <a:ext uri="{FF2B5EF4-FFF2-40B4-BE49-F238E27FC236}">
              <a16:creationId xmlns:a16="http://schemas.microsoft.com/office/drawing/2014/main" id="{00000000-0008-0000-0600-000037000000}"/>
            </a:ext>
          </a:extLst>
        </xdr:cNvPr>
        <xdr:cNvSpPr txBox="1"/>
      </xdr:nvSpPr>
      <xdr:spPr>
        <a:xfrm>
          <a:off x="4686300" y="513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43659</xdr:rowOff>
    </xdr:from>
    <xdr:to>
      <xdr:col>24</xdr:col>
      <xdr:colOff>152400</xdr:colOff>
      <xdr:row>31</xdr:row>
      <xdr:rowOff>43659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5358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69194</xdr:rowOff>
    </xdr:from>
    <xdr:to>
      <xdr:col>24</xdr:col>
      <xdr:colOff>63500</xdr:colOff>
      <xdr:row>36</xdr:row>
      <xdr:rowOff>85236</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3797300" y="6241394"/>
          <a:ext cx="838200" cy="16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106045</xdr:rowOff>
    </xdr:from>
    <xdr:ext cx="599010" cy="259045"/>
    <xdr:sp macro="" textlink="">
      <xdr:nvSpPr>
        <xdr:cNvPr id="58" name="人件費平均値テキスト">
          <a:extLst>
            <a:ext uri="{FF2B5EF4-FFF2-40B4-BE49-F238E27FC236}">
              <a16:creationId xmlns:a16="http://schemas.microsoft.com/office/drawing/2014/main" id="{00000000-0008-0000-0600-00003A000000}"/>
            </a:ext>
          </a:extLst>
        </xdr:cNvPr>
        <xdr:cNvSpPr txBox="1"/>
      </xdr:nvSpPr>
      <xdr:spPr>
        <a:xfrm>
          <a:off x="4686300" y="59353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83168</xdr:rowOff>
    </xdr:from>
    <xdr:to>
      <xdr:col>24</xdr:col>
      <xdr:colOff>114300</xdr:colOff>
      <xdr:row>36</xdr:row>
      <xdr:rowOff>13318</xdr:rowOff>
    </xdr:to>
    <xdr:sp macro="" textlink="">
      <xdr:nvSpPr>
        <xdr:cNvPr id="59" name="フローチャート: 判断 58">
          <a:extLst>
            <a:ext uri="{FF2B5EF4-FFF2-40B4-BE49-F238E27FC236}">
              <a16:creationId xmlns:a16="http://schemas.microsoft.com/office/drawing/2014/main" id="{00000000-0008-0000-0600-00003B000000}"/>
            </a:ext>
          </a:extLst>
        </xdr:cNvPr>
        <xdr:cNvSpPr/>
      </xdr:nvSpPr>
      <xdr:spPr>
        <a:xfrm>
          <a:off x="4584700" y="6083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85236</xdr:rowOff>
    </xdr:from>
    <xdr:to>
      <xdr:col>19</xdr:col>
      <xdr:colOff>177800</xdr:colOff>
      <xdr:row>36</xdr:row>
      <xdr:rowOff>107805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2908300" y="6257436"/>
          <a:ext cx="889000" cy="22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106056</xdr:rowOff>
    </xdr:from>
    <xdr:to>
      <xdr:col>20</xdr:col>
      <xdr:colOff>38100</xdr:colOff>
      <xdr:row>36</xdr:row>
      <xdr:rowOff>36206</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3746500" y="610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52733</xdr:rowOff>
    </xdr:from>
    <xdr:ext cx="599010" cy="259045"/>
    <xdr:sp macro="" textlink="">
      <xdr:nvSpPr>
        <xdr:cNvPr id="62" name="テキスト ボックス 61">
          <a:extLst>
            <a:ext uri="{FF2B5EF4-FFF2-40B4-BE49-F238E27FC236}">
              <a16:creationId xmlns:a16="http://schemas.microsoft.com/office/drawing/2014/main" id="{00000000-0008-0000-0600-00003E000000}"/>
            </a:ext>
          </a:extLst>
        </xdr:cNvPr>
        <xdr:cNvSpPr txBox="1"/>
      </xdr:nvSpPr>
      <xdr:spPr>
        <a:xfrm>
          <a:off x="3497795" y="5882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107805</xdr:rowOff>
    </xdr:from>
    <xdr:to>
      <xdr:col>15</xdr:col>
      <xdr:colOff>50800</xdr:colOff>
      <xdr:row>36</xdr:row>
      <xdr:rowOff>135717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019300" y="6280005"/>
          <a:ext cx="889000" cy="2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124504</xdr:rowOff>
    </xdr:from>
    <xdr:to>
      <xdr:col>15</xdr:col>
      <xdr:colOff>101600</xdr:colOff>
      <xdr:row>36</xdr:row>
      <xdr:rowOff>54654</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2857500" y="6125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71181</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2608795" y="590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135717</xdr:rowOff>
    </xdr:from>
    <xdr:to>
      <xdr:col>10</xdr:col>
      <xdr:colOff>114300</xdr:colOff>
      <xdr:row>37</xdr:row>
      <xdr:rowOff>154782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1130300" y="6307917"/>
          <a:ext cx="889000" cy="19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168539</xdr:rowOff>
    </xdr:from>
    <xdr:to>
      <xdr:col>10</xdr:col>
      <xdr:colOff>165100</xdr:colOff>
      <xdr:row>36</xdr:row>
      <xdr:rowOff>98689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1968500" y="6169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115216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1719795" y="5944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87694</xdr:rowOff>
    </xdr:from>
    <xdr:to>
      <xdr:col>6</xdr:col>
      <xdr:colOff>38100</xdr:colOff>
      <xdr:row>37</xdr:row>
      <xdr:rowOff>17844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079500" y="625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34371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830795" y="6035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18394</xdr:rowOff>
    </xdr:from>
    <xdr:to>
      <xdr:col>24</xdr:col>
      <xdr:colOff>114300</xdr:colOff>
      <xdr:row>36</xdr:row>
      <xdr:rowOff>119994</xdr:rowOff>
    </xdr:to>
    <xdr:sp macro="" textlink="">
      <xdr:nvSpPr>
        <xdr:cNvPr id="76" name="楕円 75">
          <a:extLst>
            <a:ext uri="{FF2B5EF4-FFF2-40B4-BE49-F238E27FC236}">
              <a16:creationId xmlns:a16="http://schemas.microsoft.com/office/drawing/2014/main" id="{00000000-0008-0000-0600-00004C000000}"/>
            </a:ext>
          </a:extLst>
        </xdr:cNvPr>
        <xdr:cNvSpPr/>
      </xdr:nvSpPr>
      <xdr:spPr>
        <a:xfrm>
          <a:off x="4584700" y="619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168271</xdr:rowOff>
    </xdr:from>
    <xdr:ext cx="599010" cy="259045"/>
    <xdr:sp macro="" textlink="">
      <xdr:nvSpPr>
        <xdr:cNvPr id="77" name="人件費該当値テキスト">
          <a:extLst>
            <a:ext uri="{FF2B5EF4-FFF2-40B4-BE49-F238E27FC236}">
              <a16:creationId xmlns:a16="http://schemas.microsoft.com/office/drawing/2014/main" id="{00000000-0008-0000-0600-00004D000000}"/>
            </a:ext>
          </a:extLst>
        </xdr:cNvPr>
        <xdr:cNvSpPr txBox="1"/>
      </xdr:nvSpPr>
      <xdr:spPr>
        <a:xfrm>
          <a:off x="4686300" y="616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34436</xdr:rowOff>
    </xdr:from>
    <xdr:to>
      <xdr:col>20</xdr:col>
      <xdr:colOff>38100</xdr:colOff>
      <xdr:row>36</xdr:row>
      <xdr:rowOff>136036</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3746500" y="620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127163</xdr:rowOff>
    </xdr:from>
    <xdr:ext cx="59901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3497795" y="6299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57005</xdr:rowOff>
    </xdr:from>
    <xdr:to>
      <xdr:col>15</xdr:col>
      <xdr:colOff>101600</xdr:colOff>
      <xdr:row>36</xdr:row>
      <xdr:rowOff>158605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2857500" y="622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149732</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2608795" y="6321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84917</xdr:rowOff>
    </xdr:from>
    <xdr:to>
      <xdr:col>10</xdr:col>
      <xdr:colOff>165100</xdr:colOff>
      <xdr:row>37</xdr:row>
      <xdr:rowOff>15067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1968500" y="625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6194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1719795" y="6349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103982</xdr:rowOff>
    </xdr:from>
    <xdr:to>
      <xdr:col>6</xdr:col>
      <xdr:colOff>38100</xdr:colOff>
      <xdr:row>38</xdr:row>
      <xdr:rowOff>34132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079500" y="644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25259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830795" y="6540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6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6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6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122003</xdr:rowOff>
    </xdr:from>
    <xdr:to>
      <xdr:col>24</xdr:col>
      <xdr:colOff>62865</xdr:colOff>
      <xdr:row>59</xdr:row>
      <xdr:rowOff>96750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694503"/>
          <a:ext cx="1270" cy="151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100577</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216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96750</xdr:rowOff>
    </xdr:from>
    <xdr:to>
      <xdr:col>24</xdr:col>
      <xdr:colOff>152400</xdr:colOff>
      <xdr:row>59</xdr:row>
      <xdr:rowOff>96750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21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68680</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469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122003</xdr:rowOff>
    </xdr:from>
    <xdr:to>
      <xdr:col>24</xdr:col>
      <xdr:colOff>152400</xdr:colOff>
      <xdr:row>50</xdr:row>
      <xdr:rowOff>122003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694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6114</xdr:rowOff>
    </xdr:from>
    <xdr:to>
      <xdr:col>24</xdr:col>
      <xdr:colOff>63500</xdr:colOff>
      <xdr:row>59</xdr:row>
      <xdr:rowOff>68225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10121664"/>
          <a:ext cx="838200" cy="6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70446</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6716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47569</xdr:rowOff>
    </xdr:from>
    <xdr:to>
      <xdr:col>24</xdr:col>
      <xdr:colOff>114300</xdr:colOff>
      <xdr:row>57</xdr:row>
      <xdr:rowOff>149169</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68225</xdr:rowOff>
    </xdr:from>
    <xdr:to>
      <xdr:col>19</xdr:col>
      <xdr:colOff>177800</xdr:colOff>
      <xdr:row>59</xdr:row>
      <xdr:rowOff>73047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10183775"/>
          <a:ext cx="889000" cy="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60641</xdr:rowOff>
    </xdr:from>
    <xdr:to>
      <xdr:col>20</xdr:col>
      <xdr:colOff>38100</xdr:colOff>
      <xdr:row>57</xdr:row>
      <xdr:rowOff>162241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7318</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64658</xdr:rowOff>
    </xdr:from>
    <xdr:to>
      <xdr:col>15</xdr:col>
      <xdr:colOff>50800</xdr:colOff>
      <xdr:row>59</xdr:row>
      <xdr:rowOff>73047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019300" y="10180208"/>
          <a:ext cx="889000" cy="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83558</xdr:rowOff>
    </xdr:from>
    <xdr:to>
      <xdr:col>15</xdr:col>
      <xdr:colOff>101600</xdr:colOff>
      <xdr:row>58</xdr:row>
      <xdr:rowOff>13708</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30235</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59865</xdr:rowOff>
    </xdr:from>
    <xdr:to>
      <xdr:col>10</xdr:col>
      <xdr:colOff>114300</xdr:colOff>
      <xdr:row>59</xdr:row>
      <xdr:rowOff>64658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10175415"/>
          <a:ext cx="889000" cy="4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134418</xdr:rowOff>
    </xdr:from>
    <xdr:to>
      <xdr:col>10</xdr:col>
      <xdr:colOff>165100</xdr:colOff>
      <xdr:row>58</xdr:row>
      <xdr:rowOff>64568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81095</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143014</xdr:rowOff>
    </xdr:from>
    <xdr:to>
      <xdr:col>6</xdr:col>
      <xdr:colOff>38100</xdr:colOff>
      <xdr:row>58</xdr:row>
      <xdr:rowOff>73164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89691</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690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126764</xdr:rowOff>
    </xdr:from>
    <xdr:to>
      <xdr:col>24</xdr:col>
      <xdr:colOff>114300</xdr:colOff>
      <xdr:row>59</xdr:row>
      <xdr:rowOff>56914</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1007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41691</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98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17425</xdr:rowOff>
    </xdr:from>
    <xdr:to>
      <xdr:col>20</xdr:col>
      <xdr:colOff>38100</xdr:colOff>
      <xdr:row>59</xdr:row>
      <xdr:rowOff>119025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1013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110152</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1022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22247</xdr:rowOff>
    </xdr:from>
    <xdr:to>
      <xdr:col>15</xdr:col>
      <xdr:colOff>101600</xdr:colOff>
      <xdr:row>59</xdr:row>
      <xdr:rowOff>123847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1013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114974</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1023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13858</xdr:rowOff>
    </xdr:from>
    <xdr:to>
      <xdr:col>10</xdr:col>
      <xdr:colOff>165100</xdr:colOff>
      <xdr:row>59</xdr:row>
      <xdr:rowOff>115458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1012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106585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1022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9065</xdr:rowOff>
    </xdr:from>
    <xdr:to>
      <xdr:col>6</xdr:col>
      <xdr:colOff>38100</xdr:colOff>
      <xdr:row>59</xdr:row>
      <xdr:rowOff>110665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1012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101792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1021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42411</xdr:rowOff>
    </xdr:from>
    <xdr:to>
      <xdr:col>24</xdr:col>
      <xdr:colOff>62865</xdr:colOff>
      <xdr:row>79</xdr:row>
      <xdr:rowOff>41802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43911"/>
          <a:ext cx="1270" cy="154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45629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41802</xdr:rowOff>
    </xdr:from>
    <xdr:to>
      <xdr:col>24</xdr:col>
      <xdr:colOff>152400</xdr:colOff>
      <xdr:row>79</xdr:row>
      <xdr:rowOff>41802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160538</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19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42411</xdr:rowOff>
    </xdr:from>
    <xdr:to>
      <xdr:col>24</xdr:col>
      <xdr:colOff>152400</xdr:colOff>
      <xdr:row>70</xdr:row>
      <xdr:rowOff>42411</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43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121907</xdr:rowOff>
    </xdr:from>
    <xdr:to>
      <xdr:col>24</xdr:col>
      <xdr:colOff>63500</xdr:colOff>
      <xdr:row>78</xdr:row>
      <xdr:rowOff>129966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95007"/>
          <a:ext cx="838200" cy="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104691</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634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81814</xdr:rowOff>
    </xdr:from>
    <xdr:to>
      <xdr:col>24</xdr:col>
      <xdr:colOff>114300</xdr:colOff>
      <xdr:row>77</xdr:row>
      <xdr:rowOff>11964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112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115582</xdr:rowOff>
    </xdr:from>
    <xdr:to>
      <xdr:col>19</xdr:col>
      <xdr:colOff>177800</xdr:colOff>
      <xdr:row>78</xdr:row>
      <xdr:rowOff>121907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88682"/>
          <a:ext cx="889000" cy="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96501</xdr:rowOff>
    </xdr:from>
    <xdr:to>
      <xdr:col>20</xdr:col>
      <xdr:colOff>38100</xdr:colOff>
      <xdr:row>77</xdr:row>
      <xdr:rowOff>26651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26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43178</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2901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115582</xdr:rowOff>
    </xdr:from>
    <xdr:to>
      <xdr:col>15</xdr:col>
      <xdr:colOff>50800</xdr:colOff>
      <xdr:row>78</xdr:row>
      <xdr:rowOff>145625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88682"/>
          <a:ext cx="889000" cy="3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119362</xdr:rowOff>
    </xdr:from>
    <xdr:to>
      <xdr:col>15</xdr:col>
      <xdr:colOff>101600</xdr:colOff>
      <xdr:row>77</xdr:row>
      <xdr:rowOff>49512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49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66038</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292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140596</xdr:rowOff>
    </xdr:from>
    <xdr:to>
      <xdr:col>10</xdr:col>
      <xdr:colOff>114300</xdr:colOff>
      <xdr:row>78</xdr:row>
      <xdr:rowOff>145625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513696"/>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163461</xdr:rowOff>
    </xdr:from>
    <xdr:to>
      <xdr:col>10</xdr:col>
      <xdr:colOff>165100</xdr:colOff>
      <xdr:row>77</xdr:row>
      <xdr:rowOff>93611</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93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110138</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296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33426</xdr:rowOff>
    </xdr:from>
    <xdr:to>
      <xdr:col>6</xdr:col>
      <xdr:colOff>38100</xdr:colOff>
      <xdr:row>77</xdr:row>
      <xdr:rowOff>135026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235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151553</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010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79166</xdr:rowOff>
    </xdr:from>
    <xdr:to>
      <xdr:col>24</xdr:col>
      <xdr:colOff>114300</xdr:colOff>
      <xdr:row>79</xdr:row>
      <xdr:rowOff>9316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5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165543</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6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71107</xdr:rowOff>
    </xdr:from>
    <xdr:to>
      <xdr:col>20</xdr:col>
      <xdr:colOff>38100</xdr:colOff>
      <xdr:row>79</xdr:row>
      <xdr:rowOff>1257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4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163834</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3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64782</xdr:rowOff>
    </xdr:from>
    <xdr:to>
      <xdr:col>15</xdr:col>
      <xdr:colOff>101600</xdr:colOff>
      <xdr:row>78</xdr:row>
      <xdr:rowOff>166382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3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157509</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30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94825</xdr:rowOff>
    </xdr:from>
    <xdr:to>
      <xdr:col>10</xdr:col>
      <xdr:colOff>165100</xdr:colOff>
      <xdr:row>79</xdr:row>
      <xdr:rowOff>24975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6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16102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6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89796</xdr:rowOff>
    </xdr:from>
    <xdr:to>
      <xdr:col>6</xdr:col>
      <xdr:colOff>38100</xdr:colOff>
      <xdr:row>79</xdr:row>
      <xdr:rowOff>19946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6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11073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5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96086</xdr:rowOff>
    </xdr:from>
    <xdr:to>
      <xdr:col>24</xdr:col>
      <xdr:colOff>62865</xdr:colOff>
      <xdr:row>98</xdr:row>
      <xdr:rowOff>134662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6586"/>
          <a:ext cx="1270" cy="1410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138489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94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134662</xdr:rowOff>
    </xdr:from>
    <xdr:to>
      <xdr:col>24</xdr:col>
      <xdr:colOff>152400</xdr:colOff>
      <xdr:row>98</xdr:row>
      <xdr:rowOff>134662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93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42763</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01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96086</xdr:rowOff>
    </xdr:from>
    <xdr:to>
      <xdr:col>24</xdr:col>
      <xdr:colOff>152400</xdr:colOff>
      <xdr:row>90</xdr:row>
      <xdr:rowOff>96086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6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150388</xdr:rowOff>
    </xdr:from>
    <xdr:to>
      <xdr:col>24</xdr:col>
      <xdr:colOff>63500</xdr:colOff>
      <xdr:row>98</xdr:row>
      <xdr:rowOff>56662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781038"/>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82354</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1986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59477</xdr:rowOff>
    </xdr:from>
    <xdr:to>
      <xdr:col>24</xdr:col>
      <xdr:colOff>114300</xdr:colOff>
      <xdr:row>95</xdr:row>
      <xdr:rowOff>161077</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47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154673</xdr:rowOff>
    </xdr:from>
    <xdr:to>
      <xdr:col>19</xdr:col>
      <xdr:colOff>177800</xdr:colOff>
      <xdr:row>97</xdr:row>
      <xdr:rowOff>150388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908300" y="16613873"/>
          <a:ext cx="889000" cy="16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155536</xdr:rowOff>
    </xdr:from>
    <xdr:to>
      <xdr:col>20</xdr:col>
      <xdr:colOff>38100</xdr:colOff>
      <xdr:row>96</xdr:row>
      <xdr:rowOff>85686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4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102213</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21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154673</xdr:rowOff>
    </xdr:from>
    <xdr:to>
      <xdr:col>15</xdr:col>
      <xdr:colOff>50800</xdr:colOff>
      <xdr:row>98</xdr:row>
      <xdr:rowOff>97447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019300" y="16613873"/>
          <a:ext cx="889000" cy="285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45799</xdr:rowOff>
    </xdr:from>
    <xdr:to>
      <xdr:col>15</xdr:col>
      <xdr:colOff>101600</xdr:colOff>
      <xdr:row>95</xdr:row>
      <xdr:rowOff>147399</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333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163926</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10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15066</xdr:rowOff>
    </xdr:from>
    <xdr:to>
      <xdr:col>10</xdr:col>
      <xdr:colOff>114300</xdr:colOff>
      <xdr:row>98</xdr:row>
      <xdr:rowOff>97447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1130300" y="16817166"/>
          <a:ext cx="889000" cy="8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160689</xdr:rowOff>
    </xdr:from>
    <xdr:to>
      <xdr:col>10</xdr:col>
      <xdr:colOff>165100</xdr:colOff>
      <xdr:row>97</xdr:row>
      <xdr:rowOff>90839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61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107366</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39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679</xdr:rowOff>
    </xdr:from>
    <xdr:to>
      <xdr:col>6</xdr:col>
      <xdr:colOff>38100</xdr:colOff>
      <xdr:row>97</xdr:row>
      <xdr:rowOff>102279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3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118806</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406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5862</xdr:rowOff>
    </xdr:from>
    <xdr:to>
      <xdr:col>24</xdr:col>
      <xdr:colOff>114300</xdr:colOff>
      <xdr:row>98</xdr:row>
      <xdr:rowOff>107462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80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92239</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722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99588</xdr:rowOff>
    </xdr:from>
    <xdr:to>
      <xdr:col>20</xdr:col>
      <xdr:colOff>38100</xdr:colOff>
      <xdr:row>98</xdr:row>
      <xdr:rowOff>29738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3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20865</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2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103873</xdr:rowOff>
    </xdr:from>
    <xdr:to>
      <xdr:col>15</xdr:col>
      <xdr:colOff>101600</xdr:colOff>
      <xdr:row>97</xdr:row>
      <xdr:rowOff>34023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63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25150</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655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46647</xdr:rowOff>
    </xdr:from>
    <xdr:to>
      <xdr:col>10</xdr:col>
      <xdr:colOff>165100</xdr:colOff>
      <xdr:row>98</xdr:row>
      <xdr:rowOff>148247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84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139374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941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135716</xdr:rowOff>
    </xdr:from>
    <xdr:to>
      <xdr:col>6</xdr:col>
      <xdr:colOff>38100</xdr:colOff>
      <xdr:row>98</xdr:row>
      <xdr:rowOff>65866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6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56993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85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165475</xdr:rowOff>
    </xdr:from>
    <xdr:to>
      <xdr:col>54</xdr:col>
      <xdr:colOff>189865</xdr:colOff>
      <xdr:row>37</xdr:row>
      <xdr:rowOff>111596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8975"/>
          <a:ext cx="1270" cy="114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115423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5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111596</xdr:rowOff>
    </xdr:from>
    <xdr:to>
      <xdr:col>55</xdr:col>
      <xdr:colOff>88900</xdr:colOff>
      <xdr:row>37</xdr:row>
      <xdr:rowOff>111596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55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112152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84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165475</xdr:rowOff>
    </xdr:from>
    <xdr:to>
      <xdr:col>55</xdr:col>
      <xdr:colOff>88900</xdr:colOff>
      <xdr:row>30</xdr:row>
      <xdr:rowOff>165475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8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19626</xdr:rowOff>
    </xdr:from>
    <xdr:to>
      <xdr:col>55</xdr:col>
      <xdr:colOff>0</xdr:colOff>
      <xdr:row>37</xdr:row>
      <xdr:rowOff>72864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363276"/>
          <a:ext cx="838200" cy="5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161907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59912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139030</xdr:rowOff>
    </xdr:from>
    <xdr:to>
      <xdr:col>55</xdr:col>
      <xdr:colOff>50800</xdr:colOff>
      <xdr:row>36</xdr:row>
      <xdr:rowOff>69180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13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19626</xdr:rowOff>
    </xdr:from>
    <xdr:to>
      <xdr:col>50</xdr:col>
      <xdr:colOff>114300</xdr:colOff>
      <xdr:row>37</xdr:row>
      <xdr:rowOff>69671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63276"/>
          <a:ext cx="889000" cy="50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163778</xdr:rowOff>
    </xdr:from>
    <xdr:to>
      <xdr:col>50</xdr:col>
      <xdr:colOff>165100</xdr:colOff>
      <xdr:row>36</xdr:row>
      <xdr:rowOff>93928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110455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5939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165047</xdr:rowOff>
    </xdr:from>
    <xdr:to>
      <xdr:col>45</xdr:col>
      <xdr:colOff>177800</xdr:colOff>
      <xdr:row>37</xdr:row>
      <xdr:rowOff>69671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165797"/>
          <a:ext cx="889000" cy="247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31085</xdr:rowOff>
    </xdr:from>
    <xdr:to>
      <xdr:col>46</xdr:col>
      <xdr:colOff>38100</xdr:colOff>
      <xdr:row>36</xdr:row>
      <xdr:rowOff>132685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0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149212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597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165047</xdr:rowOff>
    </xdr:from>
    <xdr:to>
      <xdr:col>41</xdr:col>
      <xdr:colOff>50800</xdr:colOff>
      <xdr:row>37</xdr:row>
      <xdr:rowOff>109115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6972300" y="6165797"/>
          <a:ext cx="889000" cy="28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137535</xdr:rowOff>
    </xdr:from>
    <xdr:to>
      <xdr:col>41</xdr:col>
      <xdr:colOff>101600</xdr:colOff>
      <xdr:row>35</xdr:row>
      <xdr:rowOff>67685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596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84212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5742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89044</xdr:rowOff>
    </xdr:from>
    <xdr:to>
      <xdr:col>36</xdr:col>
      <xdr:colOff>165100</xdr:colOff>
      <xdr:row>37</xdr:row>
      <xdr:rowOff>19194</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26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35721</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36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22064</xdr:rowOff>
    </xdr:from>
    <xdr:to>
      <xdr:col>55</xdr:col>
      <xdr:colOff>50800</xdr:colOff>
      <xdr:row>37</xdr:row>
      <xdr:rowOff>123664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6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108441</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80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140276</xdr:rowOff>
    </xdr:from>
    <xdr:to>
      <xdr:col>50</xdr:col>
      <xdr:colOff>165100</xdr:colOff>
      <xdr:row>37</xdr:row>
      <xdr:rowOff>70426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1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61553</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405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18871</xdr:rowOff>
    </xdr:from>
    <xdr:to>
      <xdr:col>46</xdr:col>
      <xdr:colOff>38100</xdr:colOff>
      <xdr:row>37</xdr:row>
      <xdr:rowOff>120471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6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111598</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55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114247</xdr:rowOff>
    </xdr:from>
    <xdr:to>
      <xdr:col>41</xdr:col>
      <xdr:colOff>101600</xdr:colOff>
      <xdr:row>36</xdr:row>
      <xdr:rowOff>44397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1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35524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207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58315</xdr:rowOff>
    </xdr:from>
    <xdr:to>
      <xdr:col>36</xdr:col>
      <xdr:colOff>165100</xdr:colOff>
      <xdr:row>37</xdr:row>
      <xdr:rowOff>159916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40196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151043</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05111" y="6494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139700</xdr:rowOff>
    </xdr:from>
    <xdr:to>
      <xdr:col>59</xdr:col>
      <xdr:colOff>50800</xdr:colOff>
      <xdr:row>59</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25400</xdr:rowOff>
    </xdr:from>
    <xdr:to>
      <xdr:col>59</xdr:col>
      <xdr:colOff>50800</xdr:colOff>
      <xdr:row>58</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82550</xdr:rowOff>
    </xdr:from>
    <xdr:to>
      <xdr:col>59</xdr:col>
      <xdr:colOff>50800</xdr:colOff>
      <xdr:row>56</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25400</xdr:rowOff>
    </xdr:from>
    <xdr:to>
      <xdr:col>59</xdr:col>
      <xdr:colOff>50800</xdr:colOff>
      <xdr:row>53</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49</xdr:row>
      <xdr:rowOff>139700</xdr:rowOff>
    </xdr:from>
    <xdr:to>
      <xdr:col>59</xdr:col>
      <xdr:colOff>50800</xdr:colOff>
      <xdr:row>49</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48</xdr:row>
      <xdr:rowOff>168927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154296</xdr:rowOff>
    </xdr:from>
    <xdr:to>
      <xdr:col>54</xdr:col>
      <xdr:colOff>189865</xdr:colOff>
      <xdr:row>59</xdr:row>
      <xdr:rowOff>12424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26796"/>
          <a:ext cx="1270" cy="140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16251</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131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12424</xdr:rowOff>
    </xdr:from>
    <xdr:to>
      <xdr:col>55</xdr:col>
      <xdr:colOff>88900</xdr:colOff>
      <xdr:row>59</xdr:row>
      <xdr:rowOff>12424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127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100973</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154296</xdr:rowOff>
    </xdr:from>
    <xdr:to>
      <xdr:col>55</xdr:col>
      <xdr:colOff>88900</xdr:colOff>
      <xdr:row>50</xdr:row>
      <xdr:rowOff>154296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26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110085</xdr:rowOff>
    </xdr:from>
    <xdr:to>
      <xdr:col>55</xdr:col>
      <xdr:colOff>0</xdr:colOff>
      <xdr:row>59</xdr:row>
      <xdr:rowOff>1343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10054185"/>
          <a:ext cx="838200" cy="62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68997</xdr:rowOff>
    </xdr:from>
    <xdr:ext cx="599010"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4987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46120</xdr:rowOff>
    </xdr:from>
    <xdr:to>
      <xdr:col>55</xdr:col>
      <xdr:colOff>50800</xdr:colOff>
      <xdr:row>56</xdr:row>
      <xdr:rowOff>147720</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6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56598</xdr:rowOff>
    </xdr:from>
    <xdr:to>
      <xdr:col>50</xdr:col>
      <xdr:colOff>114300</xdr:colOff>
      <xdr:row>59</xdr:row>
      <xdr:rowOff>1343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10000698"/>
          <a:ext cx="889000" cy="11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18157</xdr:rowOff>
    </xdr:from>
    <xdr:to>
      <xdr:col>50</xdr:col>
      <xdr:colOff>165100</xdr:colOff>
      <xdr:row>56</xdr:row>
      <xdr:rowOff>119757</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61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136284</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39795" y="9394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56598</xdr:rowOff>
    </xdr:from>
    <xdr:to>
      <xdr:col>45</xdr:col>
      <xdr:colOff>177800</xdr:colOff>
      <xdr:row>58</xdr:row>
      <xdr:rowOff>65877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10000698"/>
          <a:ext cx="889000" cy="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40568</xdr:rowOff>
    </xdr:from>
    <xdr:to>
      <xdr:col>46</xdr:col>
      <xdr:colOff>38100</xdr:colOff>
      <xdr:row>56</xdr:row>
      <xdr:rowOff>142168</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64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158695</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50795" y="941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21617</xdr:rowOff>
    </xdr:from>
    <xdr:to>
      <xdr:col>41</xdr:col>
      <xdr:colOff>50800</xdr:colOff>
      <xdr:row>58</xdr:row>
      <xdr:rowOff>65877</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965717"/>
          <a:ext cx="889000" cy="4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31196</xdr:rowOff>
    </xdr:from>
    <xdr:to>
      <xdr:col>41</xdr:col>
      <xdr:colOff>101600</xdr:colOff>
      <xdr:row>56</xdr:row>
      <xdr:rowOff>132796</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632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149323</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61795" y="9407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59542</xdr:rowOff>
    </xdr:from>
    <xdr:to>
      <xdr:col>36</xdr:col>
      <xdr:colOff>165100</xdr:colOff>
      <xdr:row>56</xdr:row>
      <xdr:rowOff>161142</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66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6219</xdr:rowOff>
    </xdr:from>
    <xdr:ext cx="59901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672795" y="9435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59285</xdr:rowOff>
    </xdr:from>
    <xdr:to>
      <xdr:col>55</xdr:col>
      <xdr:colOff>50800</xdr:colOff>
      <xdr:row>58</xdr:row>
      <xdr:rowOff>160885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1000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145662</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918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121993</xdr:rowOff>
    </xdr:from>
    <xdr:to>
      <xdr:col>50</xdr:col>
      <xdr:colOff>165100</xdr:colOff>
      <xdr:row>59</xdr:row>
      <xdr:rowOff>52143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1006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43270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1015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5798</xdr:rowOff>
    </xdr:from>
    <xdr:to>
      <xdr:col>46</xdr:col>
      <xdr:colOff>38100</xdr:colOff>
      <xdr:row>58</xdr:row>
      <xdr:rowOff>107398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94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98525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10042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15077</xdr:rowOff>
    </xdr:from>
    <xdr:to>
      <xdr:col>41</xdr:col>
      <xdr:colOff>101600</xdr:colOff>
      <xdr:row>58</xdr:row>
      <xdr:rowOff>116677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95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107804</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10051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142267</xdr:rowOff>
    </xdr:from>
    <xdr:to>
      <xdr:col>36</xdr:col>
      <xdr:colOff>165100</xdr:colOff>
      <xdr:row>58</xdr:row>
      <xdr:rowOff>72417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91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63544</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10007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140473</xdr:rowOff>
    </xdr:from>
    <xdr:to>
      <xdr:col>54</xdr:col>
      <xdr:colOff>189865</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141973"/>
          <a:ext cx="1270" cy="1370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87150</xdr:rowOff>
    </xdr:from>
    <xdr:ext cx="599010"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1917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140473</xdr:rowOff>
    </xdr:from>
    <xdr:to>
      <xdr:col>55</xdr:col>
      <xdr:colOff>88900</xdr:colOff>
      <xdr:row>70</xdr:row>
      <xdr:rowOff>140473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141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560</xdr:rowOff>
    </xdr:from>
    <xdr:to>
      <xdr:col>55</xdr:col>
      <xdr:colOff>0</xdr:colOff>
      <xdr:row>78</xdr:row>
      <xdr:rowOff>9604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639300" y="13373660"/>
          <a:ext cx="838200" cy="9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51015</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0812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28138</xdr:rowOff>
    </xdr:from>
    <xdr:to>
      <xdr:col>55</xdr:col>
      <xdr:colOff>50800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165207</xdr:rowOff>
    </xdr:from>
    <xdr:to>
      <xdr:col>50</xdr:col>
      <xdr:colOff>114300</xdr:colOff>
      <xdr:row>78</xdr:row>
      <xdr:rowOff>560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8750300" y="13195407"/>
          <a:ext cx="889000" cy="17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167904</xdr:rowOff>
    </xdr:from>
    <xdr:to>
      <xdr:col>50</xdr:col>
      <xdr:colOff>165100</xdr:colOff>
      <xdr:row>77</xdr:row>
      <xdr:rowOff>98054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114581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165207</xdr:rowOff>
    </xdr:from>
    <xdr:to>
      <xdr:col>45</xdr:col>
      <xdr:colOff>177800</xdr:colOff>
      <xdr:row>76</xdr:row>
      <xdr:rowOff>169359</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7861300" y="13195407"/>
          <a:ext cx="889000" cy="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47876</xdr:rowOff>
    </xdr:from>
    <xdr:to>
      <xdr:col>46</xdr:col>
      <xdr:colOff>38100</xdr:colOff>
      <xdr:row>77</xdr:row>
      <xdr:rowOff>149476</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140603</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334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57627</xdr:rowOff>
    </xdr:from>
    <xdr:to>
      <xdr:col>41</xdr:col>
      <xdr:colOff>50800</xdr:colOff>
      <xdr:row>76</xdr:row>
      <xdr:rowOff>169359</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6972300" y="13087827"/>
          <a:ext cx="889000" cy="11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48475</xdr:rowOff>
    </xdr:from>
    <xdr:to>
      <xdr:col>41</xdr:col>
      <xdr:colOff>101600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141202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334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61331</xdr:rowOff>
    </xdr:from>
    <xdr:to>
      <xdr:col>36</xdr:col>
      <xdr:colOff>165100</xdr:colOff>
      <xdr:row>77</xdr:row>
      <xdr:rowOff>162931</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262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154058</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335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130254</xdr:rowOff>
    </xdr:from>
    <xdr:to>
      <xdr:col>55</xdr:col>
      <xdr:colOff>50800</xdr:colOff>
      <xdr:row>78</xdr:row>
      <xdr:rowOff>60404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33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108681</xdr:rowOff>
    </xdr:from>
    <xdr:ext cx="534377"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31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121210</xdr:rowOff>
    </xdr:from>
    <xdr:to>
      <xdr:col>50</xdr:col>
      <xdr:colOff>165100</xdr:colOff>
      <xdr:row>78</xdr:row>
      <xdr:rowOff>51360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32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42487</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372111" y="1341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114407</xdr:rowOff>
    </xdr:from>
    <xdr:to>
      <xdr:col>46</xdr:col>
      <xdr:colOff>38100</xdr:colOff>
      <xdr:row>77</xdr:row>
      <xdr:rowOff>44557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14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61084</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483111" y="1291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118559</xdr:rowOff>
    </xdr:from>
    <xdr:to>
      <xdr:col>41</xdr:col>
      <xdr:colOff>101600</xdr:colOff>
      <xdr:row>77</xdr:row>
      <xdr:rowOff>48709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14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65236</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594111" y="1292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6827</xdr:rowOff>
    </xdr:from>
    <xdr:to>
      <xdr:col>36</xdr:col>
      <xdr:colOff>165100</xdr:colOff>
      <xdr:row>76</xdr:row>
      <xdr:rowOff>108427</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03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124955</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05111" y="1281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15148</xdr:rowOff>
    </xdr:from>
    <xdr:to>
      <xdr:col>54</xdr:col>
      <xdr:colOff>189865</xdr:colOff>
      <xdr:row>98</xdr:row>
      <xdr:rowOff>157004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617098"/>
          <a:ext cx="1270" cy="134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160831</xdr:rowOff>
    </xdr:from>
    <xdr:ext cx="534377"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6962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157004</xdr:rowOff>
    </xdr:from>
    <xdr:to>
      <xdr:col>55</xdr:col>
      <xdr:colOff>88900</xdr:colOff>
      <xdr:row>98</xdr:row>
      <xdr:rowOff>157004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959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133275</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392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15148</xdr:rowOff>
    </xdr:from>
    <xdr:to>
      <xdr:col>55</xdr:col>
      <xdr:colOff>88900</xdr:colOff>
      <xdr:row>91</xdr:row>
      <xdr:rowOff>15148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617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92391</xdr:rowOff>
    </xdr:from>
    <xdr:to>
      <xdr:col>55</xdr:col>
      <xdr:colOff>0</xdr:colOff>
      <xdr:row>99</xdr:row>
      <xdr:rowOff>17312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9639300" y="16894491"/>
          <a:ext cx="838200" cy="9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113374</xdr:rowOff>
    </xdr:from>
    <xdr:ext cx="599010"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4011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90497</xdr:rowOff>
    </xdr:from>
    <xdr:to>
      <xdr:col>55</xdr:col>
      <xdr:colOff>50800</xdr:colOff>
      <xdr:row>97</xdr:row>
      <xdr:rowOff>20647</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549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16996</xdr:rowOff>
    </xdr:from>
    <xdr:to>
      <xdr:col>50</xdr:col>
      <xdr:colOff>114300</xdr:colOff>
      <xdr:row>99</xdr:row>
      <xdr:rowOff>17312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8750300" y="16990546"/>
          <a:ext cx="889000" cy="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81725</xdr:rowOff>
    </xdr:from>
    <xdr:to>
      <xdr:col>50</xdr:col>
      <xdr:colOff>165100</xdr:colOff>
      <xdr:row>97</xdr:row>
      <xdr:rowOff>11875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54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28402</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39795" y="16316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12618</xdr:rowOff>
    </xdr:from>
    <xdr:to>
      <xdr:col>45</xdr:col>
      <xdr:colOff>177800</xdr:colOff>
      <xdr:row>99</xdr:row>
      <xdr:rowOff>16996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6986168"/>
          <a:ext cx="889000" cy="4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101969</xdr:rowOff>
    </xdr:from>
    <xdr:to>
      <xdr:col>46</xdr:col>
      <xdr:colOff>38100</xdr:colOff>
      <xdr:row>97</xdr:row>
      <xdr:rowOff>32119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56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48646</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50795" y="1633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12618</xdr:rowOff>
    </xdr:from>
    <xdr:to>
      <xdr:col>41</xdr:col>
      <xdr:colOff>50800</xdr:colOff>
      <xdr:row>99</xdr:row>
      <xdr:rowOff>32045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6972300" y="16986168"/>
          <a:ext cx="889000" cy="19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36722</xdr:rowOff>
    </xdr:from>
    <xdr:to>
      <xdr:col>41</xdr:col>
      <xdr:colOff>101600</xdr:colOff>
      <xdr:row>96</xdr:row>
      <xdr:rowOff>138322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495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154849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61795" y="16271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78491</xdr:rowOff>
    </xdr:from>
    <xdr:to>
      <xdr:col>36</xdr:col>
      <xdr:colOff>165100</xdr:colOff>
      <xdr:row>97</xdr:row>
      <xdr:rowOff>8641</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37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25168</xdr:rowOff>
    </xdr:from>
    <xdr:ext cx="59901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672795" y="16312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41591</xdr:rowOff>
    </xdr:from>
    <xdr:to>
      <xdr:col>55</xdr:col>
      <xdr:colOff>50800</xdr:colOff>
      <xdr:row>98</xdr:row>
      <xdr:rowOff>143191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84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127968</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758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137962</xdr:rowOff>
    </xdr:from>
    <xdr:to>
      <xdr:col>50</xdr:col>
      <xdr:colOff>165100</xdr:colOff>
      <xdr:row>99</xdr:row>
      <xdr:rowOff>68112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94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99</xdr:row>
      <xdr:rowOff>59239</xdr:rowOff>
    </xdr:from>
    <xdr:ext cx="469744"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04428" y="1703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137646</xdr:rowOff>
    </xdr:from>
    <xdr:to>
      <xdr:col>46</xdr:col>
      <xdr:colOff>38100</xdr:colOff>
      <xdr:row>99</xdr:row>
      <xdr:rowOff>67796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93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58923</xdr:rowOff>
    </xdr:from>
    <xdr:ext cx="469744"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515428" y="17032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133268</xdr:rowOff>
    </xdr:from>
    <xdr:to>
      <xdr:col>41</xdr:col>
      <xdr:colOff>101600</xdr:colOff>
      <xdr:row>99</xdr:row>
      <xdr:rowOff>63418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93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54545</xdr:rowOff>
    </xdr:from>
    <xdr:ext cx="469744"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26428" y="17028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152695</xdr:rowOff>
    </xdr:from>
    <xdr:to>
      <xdr:col>36</xdr:col>
      <xdr:colOff>165100</xdr:colOff>
      <xdr:row>99</xdr:row>
      <xdr:rowOff>82845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95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73972</xdr:rowOff>
    </xdr:from>
    <xdr:ext cx="469744"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37428" y="1704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43261</xdr:rowOff>
    </xdr:from>
    <xdr:to>
      <xdr:col>85</xdr:col>
      <xdr:colOff>126364</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8211"/>
          <a:ext cx="1269" cy="1372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161388</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3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43261</xdr:rowOff>
    </xdr:from>
    <xdr:to>
      <xdr:col>86</xdr:col>
      <xdr:colOff>25400</xdr:colOff>
      <xdr:row>31</xdr:row>
      <xdr:rowOff>43261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31397</xdr:rowOff>
    </xdr:from>
    <xdr:to>
      <xdr:col>85</xdr:col>
      <xdr:colOff>127000</xdr:colOff>
      <xdr:row>39</xdr:row>
      <xdr:rowOff>42339</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717947"/>
          <a:ext cx="838200" cy="10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63748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073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40871</xdr:rowOff>
    </xdr:from>
    <xdr:to>
      <xdr:col>85</xdr:col>
      <xdr:colOff>177800</xdr:colOff>
      <xdr:row>38</xdr:row>
      <xdr:rowOff>142471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555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38118</xdr:rowOff>
    </xdr:from>
    <xdr:to>
      <xdr:col>81</xdr:col>
      <xdr:colOff>50800</xdr:colOff>
      <xdr:row>39</xdr:row>
      <xdr:rowOff>42339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24668"/>
          <a:ext cx="889000" cy="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53688</xdr:rowOff>
    </xdr:from>
    <xdr:to>
      <xdr:col>81</xdr:col>
      <xdr:colOff>101600</xdr:colOff>
      <xdr:row>38</xdr:row>
      <xdr:rowOff>155288</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6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365</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4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26635</xdr:rowOff>
    </xdr:from>
    <xdr:to>
      <xdr:col>76</xdr:col>
      <xdr:colOff>114300</xdr:colOff>
      <xdr:row>39</xdr:row>
      <xdr:rowOff>38118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713185"/>
          <a:ext cx="889000" cy="11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61125</xdr:rowOff>
    </xdr:from>
    <xdr:to>
      <xdr:col>76</xdr:col>
      <xdr:colOff>165100</xdr:colOff>
      <xdr:row>38</xdr:row>
      <xdr:rowOff>162725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7802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169471</xdr:rowOff>
    </xdr:from>
    <xdr:to>
      <xdr:col>71</xdr:col>
      <xdr:colOff>177800</xdr:colOff>
      <xdr:row>39</xdr:row>
      <xdr:rowOff>26635</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684571"/>
          <a:ext cx="889000" cy="2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24892</xdr:rowOff>
    </xdr:from>
    <xdr:to>
      <xdr:col>72</xdr:col>
      <xdr:colOff>38100</xdr:colOff>
      <xdr:row>38</xdr:row>
      <xdr:rowOff>126492</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143019</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15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39431</xdr:rowOff>
    </xdr:from>
    <xdr:to>
      <xdr:col>67</xdr:col>
      <xdr:colOff>101600</xdr:colOff>
      <xdr:row>38</xdr:row>
      <xdr:rowOff>141031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5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157558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29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152047</xdr:rowOff>
    </xdr:from>
    <xdr:to>
      <xdr:col>85</xdr:col>
      <xdr:colOff>177800</xdr:colOff>
      <xdr:row>39</xdr:row>
      <xdr:rowOff>82197</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66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66974</xdr:rowOff>
    </xdr:from>
    <xdr:ext cx="469744"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58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162989</xdr:rowOff>
    </xdr:from>
    <xdr:to>
      <xdr:col>81</xdr:col>
      <xdr:colOff>101600</xdr:colOff>
      <xdr:row>39</xdr:row>
      <xdr:rowOff>93139</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67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84266</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2017" y="67708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158768</xdr:rowOff>
    </xdr:from>
    <xdr:to>
      <xdr:col>76</xdr:col>
      <xdr:colOff>165100</xdr:colOff>
      <xdr:row>39</xdr:row>
      <xdr:rowOff>88918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7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80045</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3017" y="67665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147285</xdr:rowOff>
    </xdr:from>
    <xdr:to>
      <xdr:col>72</xdr:col>
      <xdr:colOff>38100</xdr:colOff>
      <xdr:row>39</xdr:row>
      <xdr:rowOff>77435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66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68562</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75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118671</xdr:rowOff>
    </xdr:from>
    <xdr:to>
      <xdr:col>67</xdr:col>
      <xdr:colOff>101600</xdr:colOff>
      <xdr:row>39</xdr:row>
      <xdr:rowOff>48821</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63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39948</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72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51</xdr:row>
      <xdr:rowOff>146050</xdr:rowOff>
    </xdr:from>
    <xdr:to>
      <xdr:col>72</xdr:col>
      <xdr:colOff>38100</xdr:colOff>
      <xdr:row>52</xdr:row>
      <xdr:rowOff>76200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50</xdr:row>
      <xdr:rowOff>92727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50</xdr:row>
      <xdr:rowOff>88900</xdr:rowOff>
    </xdr:from>
    <xdr:to>
      <xdr:col>67</xdr:col>
      <xdr:colOff>101600</xdr:colOff>
      <xdr:row>51</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66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49</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43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88627</xdr:rowOff>
    </xdr:from>
    <xdr:to>
      <xdr:col>85</xdr:col>
      <xdr:colOff>126364</xdr:colOff>
      <xdr:row>79</xdr:row>
      <xdr:rowOff>41459</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6317595" y="12261577"/>
          <a:ext cx="1269" cy="1324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45286</xdr:rowOff>
    </xdr:from>
    <xdr:ext cx="378565" cy="259045"/>
    <xdr:sp macro="" textlink="">
      <xdr:nvSpPr>
        <xdr:cNvPr id="627" name="公債費最小値テキスト">
          <a:extLst>
            <a:ext uri="{FF2B5EF4-FFF2-40B4-BE49-F238E27FC236}">
              <a16:creationId xmlns:a16="http://schemas.microsoft.com/office/drawing/2014/main" id="{00000000-0008-0000-0600-000073020000}"/>
            </a:ext>
          </a:extLst>
        </xdr:cNvPr>
        <xdr:cNvSpPr txBox="1"/>
      </xdr:nvSpPr>
      <xdr:spPr>
        <a:xfrm>
          <a:off x="16370300" y="13589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41459</xdr:rowOff>
    </xdr:from>
    <xdr:to>
      <xdr:col>86</xdr:col>
      <xdr:colOff>25400</xdr:colOff>
      <xdr:row>79</xdr:row>
      <xdr:rowOff>41459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3586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35304</xdr:rowOff>
    </xdr:from>
    <xdr:ext cx="599010" cy="259045"/>
    <xdr:sp macro="" textlink="">
      <xdr:nvSpPr>
        <xdr:cNvPr id="629" name="公債費最大値テキスト">
          <a:extLst>
            <a:ext uri="{FF2B5EF4-FFF2-40B4-BE49-F238E27FC236}">
              <a16:creationId xmlns:a16="http://schemas.microsoft.com/office/drawing/2014/main" id="{00000000-0008-0000-0600-000075020000}"/>
            </a:ext>
          </a:extLst>
        </xdr:cNvPr>
        <xdr:cNvSpPr txBox="1"/>
      </xdr:nvSpPr>
      <xdr:spPr>
        <a:xfrm>
          <a:off x="16370300" y="12036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88627</xdr:rowOff>
    </xdr:from>
    <xdr:to>
      <xdr:col>86</xdr:col>
      <xdr:colOff>25400</xdr:colOff>
      <xdr:row>71</xdr:row>
      <xdr:rowOff>88627</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226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116832</xdr:rowOff>
    </xdr:from>
    <xdr:to>
      <xdr:col>85</xdr:col>
      <xdr:colOff>127000</xdr:colOff>
      <xdr:row>77</xdr:row>
      <xdr:rowOff>138926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5481300" y="13318482"/>
          <a:ext cx="838200" cy="2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62232</xdr:rowOff>
    </xdr:from>
    <xdr:ext cx="599010" cy="259045"/>
    <xdr:sp macro="" textlink="">
      <xdr:nvSpPr>
        <xdr:cNvPr id="632" name="公債費平均値テキスト">
          <a:extLst>
            <a:ext uri="{FF2B5EF4-FFF2-40B4-BE49-F238E27FC236}">
              <a16:creationId xmlns:a16="http://schemas.microsoft.com/office/drawing/2014/main" id="{00000000-0008-0000-0600-000078020000}"/>
            </a:ext>
          </a:extLst>
        </xdr:cNvPr>
        <xdr:cNvSpPr txBox="1"/>
      </xdr:nvSpPr>
      <xdr:spPr>
        <a:xfrm>
          <a:off x="16370300" y="129209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39354</xdr:rowOff>
    </xdr:from>
    <xdr:to>
      <xdr:col>85</xdr:col>
      <xdr:colOff>177800</xdr:colOff>
      <xdr:row>76</xdr:row>
      <xdr:rowOff>140954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6268700" y="1306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116832</xdr:rowOff>
    </xdr:from>
    <xdr:to>
      <xdr:col>81</xdr:col>
      <xdr:colOff>50800</xdr:colOff>
      <xdr:row>77</xdr:row>
      <xdr:rowOff>127219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4592300" y="13318482"/>
          <a:ext cx="889000" cy="1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12449</xdr:rowOff>
    </xdr:from>
    <xdr:to>
      <xdr:col>81</xdr:col>
      <xdr:colOff>101600</xdr:colOff>
      <xdr:row>76</xdr:row>
      <xdr:rowOff>114049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5430500" y="13042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130576</xdr:rowOff>
    </xdr:from>
    <xdr:ext cx="59901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181795" y="12817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127219</xdr:rowOff>
    </xdr:from>
    <xdr:to>
      <xdr:col>76</xdr:col>
      <xdr:colOff>114300</xdr:colOff>
      <xdr:row>77</xdr:row>
      <xdr:rowOff>142633</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3703300" y="13328869"/>
          <a:ext cx="889000" cy="15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54702</xdr:rowOff>
    </xdr:from>
    <xdr:to>
      <xdr:col>76</xdr:col>
      <xdr:colOff>165100</xdr:colOff>
      <xdr:row>76</xdr:row>
      <xdr:rowOff>156302</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4541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1378</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292795" y="1286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142633</xdr:rowOff>
    </xdr:from>
    <xdr:to>
      <xdr:col>71</xdr:col>
      <xdr:colOff>177800</xdr:colOff>
      <xdr:row>77</xdr:row>
      <xdr:rowOff>153096</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2814300" y="13344283"/>
          <a:ext cx="889000" cy="10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84519</xdr:rowOff>
    </xdr:from>
    <xdr:to>
      <xdr:col>72</xdr:col>
      <xdr:colOff>38100</xdr:colOff>
      <xdr:row>77</xdr:row>
      <xdr:rowOff>14669</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652500" y="1311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31196</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03795" y="12889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83348</xdr:rowOff>
    </xdr:from>
    <xdr:to>
      <xdr:col>67</xdr:col>
      <xdr:colOff>101600</xdr:colOff>
      <xdr:row>77</xdr:row>
      <xdr:rowOff>13498</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2763500" y="13113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30026</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14795" y="1288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88126</xdr:rowOff>
    </xdr:from>
    <xdr:to>
      <xdr:col>85</xdr:col>
      <xdr:colOff>177800</xdr:colOff>
      <xdr:row>78</xdr:row>
      <xdr:rowOff>18276</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6268700" y="1328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66553</xdr:rowOff>
    </xdr:from>
    <xdr:ext cx="534377" cy="259045"/>
    <xdr:sp macro="" textlink="">
      <xdr:nvSpPr>
        <xdr:cNvPr id="651" name="公債費該当値テキスト">
          <a:extLst>
            <a:ext uri="{FF2B5EF4-FFF2-40B4-BE49-F238E27FC236}">
              <a16:creationId xmlns:a16="http://schemas.microsoft.com/office/drawing/2014/main" id="{00000000-0008-0000-0600-00008B020000}"/>
            </a:ext>
          </a:extLst>
        </xdr:cNvPr>
        <xdr:cNvSpPr txBox="1"/>
      </xdr:nvSpPr>
      <xdr:spPr>
        <a:xfrm>
          <a:off x="16370300" y="1326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66032</xdr:rowOff>
    </xdr:from>
    <xdr:to>
      <xdr:col>81</xdr:col>
      <xdr:colOff>101600</xdr:colOff>
      <xdr:row>77</xdr:row>
      <xdr:rowOff>167632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5430500" y="1326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158759</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5214111" y="1336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76419</xdr:rowOff>
    </xdr:from>
    <xdr:to>
      <xdr:col>76</xdr:col>
      <xdr:colOff>165100</xdr:colOff>
      <xdr:row>78</xdr:row>
      <xdr:rowOff>6569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4541500" y="1327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169146</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4325111" y="13370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91833</xdr:rowOff>
    </xdr:from>
    <xdr:to>
      <xdr:col>72</xdr:col>
      <xdr:colOff>38100</xdr:colOff>
      <xdr:row>78</xdr:row>
      <xdr:rowOff>21983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3652500" y="1329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13110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436111" y="1338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102296</xdr:rowOff>
    </xdr:from>
    <xdr:to>
      <xdr:col>67</xdr:col>
      <xdr:colOff>101600</xdr:colOff>
      <xdr:row>78</xdr:row>
      <xdr:rowOff>32446</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2763500" y="1330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23573</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547111" y="1339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68903</xdr:rowOff>
    </xdr:from>
    <xdr:to>
      <xdr:col>85</xdr:col>
      <xdr:colOff>126364</xdr:colOff>
      <xdr:row>98</xdr:row>
      <xdr:rowOff>127442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70853"/>
          <a:ext cx="1269" cy="1258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131269</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33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127442</xdr:rowOff>
    </xdr:from>
    <xdr:to>
      <xdr:col>86</xdr:col>
      <xdr:colOff>25400</xdr:colOff>
      <xdr:row>98</xdr:row>
      <xdr:rowOff>127442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2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15580</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6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68903</xdr:rowOff>
    </xdr:from>
    <xdr:to>
      <xdr:col>86</xdr:col>
      <xdr:colOff>25400</xdr:colOff>
      <xdr:row>91</xdr:row>
      <xdr:rowOff>68903</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70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119039</xdr:rowOff>
    </xdr:from>
    <xdr:to>
      <xdr:col>85</xdr:col>
      <xdr:colOff>127000</xdr:colOff>
      <xdr:row>98</xdr:row>
      <xdr:rowOff>119380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921139"/>
          <a:ext cx="838200" cy="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108483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676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85606</xdr:rowOff>
    </xdr:from>
    <xdr:to>
      <xdr:col>85</xdr:col>
      <xdr:colOff>177800</xdr:colOff>
      <xdr:row>98</xdr:row>
      <xdr:rowOff>15756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71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106656</xdr:rowOff>
    </xdr:from>
    <xdr:to>
      <xdr:col>81</xdr:col>
      <xdr:colOff>50800</xdr:colOff>
      <xdr:row>98</xdr:row>
      <xdr:rowOff>119380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908756"/>
          <a:ext cx="889000" cy="1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81945</xdr:rowOff>
    </xdr:from>
    <xdr:to>
      <xdr:col>81</xdr:col>
      <xdr:colOff>101600</xdr:colOff>
      <xdr:row>98</xdr:row>
      <xdr:rowOff>12095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71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28622</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8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106656</xdr:rowOff>
    </xdr:from>
    <xdr:to>
      <xdr:col>76</xdr:col>
      <xdr:colOff>114300</xdr:colOff>
      <xdr:row>98</xdr:row>
      <xdr:rowOff>134530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908756"/>
          <a:ext cx="889000" cy="2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168949</xdr:rowOff>
    </xdr:from>
    <xdr:to>
      <xdr:col>76</xdr:col>
      <xdr:colOff>165100</xdr:colOff>
      <xdr:row>97</xdr:row>
      <xdr:rowOff>99099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28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115626</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292795" y="16403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134530</xdr:rowOff>
    </xdr:from>
    <xdr:to>
      <xdr:col>71</xdr:col>
      <xdr:colOff>177800</xdr:colOff>
      <xdr:row>98</xdr:row>
      <xdr:rowOff>135889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936630"/>
          <a:ext cx="889000" cy="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85855</xdr:rowOff>
    </xdr:from>
    <xdr:to>
      <xdr:col>72</xdr:col>
      <xdr:colOff>38100</xdr:colOff>
      <xdr:row>98</xdr:row>
      <xdr:rowOff>16005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71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32532</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49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140539</xdr:rowOff>
    </xdr:from>
    <xdr:to>
      <xdr:col>67</xdr:col>
      <xdr:colOff>101600</xdr:colOff>
      <xdr:row>98</xdr:row>
      <xdr:rowOff>70689</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7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87216</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54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68239</xdr:rowOff>
    </xdr:from>
    <xdr:to>
      <xdr:col>85</xdr:col>
      <xdr:colOff>177800</xdr:colOff>
      <xdr:row>98</xdr:row>
      <xdr:rowOff>169839</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7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154616</xdr:rowOff>
    </xdr:from>
    <xdr:ext cx="469744"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8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68580</xdr:rowOff>
    </xdr:from>
    <xdr:to>
      <xdr:col>81</xdr:col>
      <xdr:colOff>101600</xdr:colOff>
      <xdr:row>98</xdr:row>
      <xdr:rowOff>170180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87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161307</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46428" y="16963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55856</xdr:rowOff>
    </xdr:from>
    <xdr:to>
      <xdr:col>76</xdr:col>
      <xdr:colOff>165100</xdr:colOff>
      <xdr:row>98</xdr:row>
      <xdr:rowOff>157456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85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148583</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95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83730</xdr:rowOff>
    </xdr:from>
    <xdr:to>
      <xdr:col>72</xdr:col>
      <xdr:colOff>38100</xdr:colOff>
      <xdr:row>99</xdr:row>
      <xdr:rowOff>13880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88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5007</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68428" y="1697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85089</xdr:rowOff>
    </xdr:from>
    <xdr:to>
      <xdr:col>67</xdr:col>
      <xdr:colOff>101600</xdr:colOff>
      <xdr:row>99</xdr:row>
      <xdr:rowOff>15239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8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6366</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79428" y="1697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115857</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430807"/>
          <a:ext cx="1269" cy="1223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62534</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206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115857</xdr:rowOff>
    </xdr:from>
    <xdr:to>
      <xdr:col>116</xdr:col>
      <xdr:colOff>152400</xdr:colOff>
      <xdr:row>31</xdr:row>
      <xdr:rowOff>115857</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430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13627</xdr:rowOff>
    </xdr:from>
    <xdr:to>
      <xdr:col>116</xdr:col>
      <xdr:colOff>63500</xdr:colOff>
      <xdr:row>38</xdr:row>
      <xdr:rowOff>26315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528727"/>
          <a:ext cx="838200" cy="12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134032</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47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155606</xdr:rowOff>
    </xdr:from>
    <xdr:to>
      <xdr:col>116</xdr:col>
      <xdr:colOff>114300</xdr:colOff>
      <xdr:row>38</xdr:row>
      <xdr:rowOff>85756</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9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26315</xdr:rowOff>
    </xdr:from>
    <xdr:to>
      <xdr:col>111</xdr:col>
      <xdr:colOff>177800</xdr:colOff>
      <xdr:row>38</xdr:row>
      <xdr:rowOff>30452</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434300" y="6541415"/>
          <a:ext cx="889000" cy="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3107</xdr:rowOff>
    </xdr:from>
    <xdr:to>
      <xdr:col>112</xdr:col>
      <xdr:colOff>38100</xdr:colOff>
      <xdr:row>38</xdr:row>
      <xdr:rowOff>104707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51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95834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610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30452</xdr:rowOff>
    </xdr:from>
    <xdr:to>
      <xdr:col>107</xdr:col>
      <xdr:colOff>50800</xdr:colOff>
      <xdr:row>38</xdr:row>
      <xdr:rowOff>37493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6545552"/>
          <a:ext cx="889000" cy="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147033</xdr:rowOff>
    </xdr:from>
    <xdr:to>
      <xdr:col>107</xdr:col>
      <xdr:colOff>101600</xdr:colOff>
      <xdr:row>38</xdr:row>
      <xdr:rowOff>77183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49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93710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65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37493</xdr:rowOff>
    </xdr:from>
    <xdr:to>
      <xdr:col>102</xdr:col>
      <xdr:colOff>114300</xdr:colOff>
      <xdr:row>38</xdr:row>
      <xdr:rowOff>74549</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8656300" y="6552593"/>
          <a:ext cx="889000" cy="3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1689</xdr:rowOff>
    </xdr:from>
    <xdr:to>
      <xdr:col>102</xdr:col>
      <xdr:colOff>165100</xdr:colOff>
      <xdr:row>38</xdr:row>
      <xdr:rowOff>103289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16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94416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609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7747</xdr:rowOff>
    </xdr:from>
    <xdr:to>
      <xdr:col>98</xdr:col>
      <xdr:colOff>38100</xdr:colOff>
      <xdr:row>38</xdr:row>
      <xdr:rowOff>109347</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22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125874</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9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134277</xdr:rowOff>
    </xdr:from>
    <xdr:to>
      <xdr:col>116</xdr:col>
      <xdr:colOff>114300</xdr:colOff>
      <xdr:row>38</xdr:row>
      <xdr:rowOff>64427</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47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93654</xdr:rowOff>
    </xdr:from>
    <xdr:ext cx="469744"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265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146964</xdr:rowOff>
    </xdr:from>
    <xdr:to>
      <xdr:col>112</xdr:col>
      <xdr:colOff>38100</xdr:colOff>
      <xdr:row>38</xdr:row>
      <xdr:rowOff>77115</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4906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93641</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88428" y="626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151102</xdr:rowOff>
    </xdr:from>
    <xdr:to>
      <xdr:col>107</xdr:col>
      <xdr:colOff>101600</xdr:colOff>
      <xdr:row>38</xdr:row>
      <xdr:rowOff>81252</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494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72379</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199428" y="658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158143</xdr:rowOff>
    </xdr:from>
    <xdr:to>
      <xdr:col>102</xdr:col>
      <xdr:colOff>165100</xdr:colOff>
      <xdr:row>38</xdr:row>
      <xdr:rowOff>88293</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50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104820</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10428" y="6277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23749</xdr:rowOff>
    </xdr:from>
    <xdr:to>
      <xdr:col>98</xdr:col>
      <xdr:colOff>38100</xdr:colOff>
      <xdr:row>38</xdr:row>
      <xdr:rowOff>125349</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53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116476</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663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131699</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875649"/>
          <a:ext cx="1269" cy="12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78376</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650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131699</xdr:rowOff>
    </xdr:from>
    <xdr:to>
      <xdr:col>116</xdr:col>
      <xdr:colOff>152400</xdr:colOff>
      <xdr:row>51</xdr:row>
      <xdr:rowOff>131699</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875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58456</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8311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35579</xdr:rowOff>
    </xdr:from>
    <xdr:to>
      <xdr:col>116</xdr:col>
      <xdr:colOff>114300</xdr:colOff>
      <xdr:row>58</xdr:row>
      <xdr:rowOff>137179</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7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17787</xdr:rowOff>
    </xdr:from>
    <xdr:to>
      <xdr:col>112</xdr:col>
      <xdr:colOff>38100</xdr:colOff>
      <xdr:row>58</xdr:row>
      <xdr:rowOff>119387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6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135914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73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59772</xdr:rowOff>
    </xdr:from>
    <xdr:to>
      <xdr:col>107</xdr:col>
      <xdr:colOff>101600</xdr:colOff>
      <xdr:row>58</xdr:row>
      <xdr:rowOff>161372</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10003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6449</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79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56591</xdr:rowOff>
    </xdr:from>
    <xdr:to>
      <xdr:col>102</xdr:col>
      <xdr:colOff>165100</xdr:colOff>
      <xdr:row>58</xdr:row>
      <xdr:rowOff>158191</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10000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3268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7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73051</xdr:rowOff>
    </xdr:from>
    <xdr:to>
      <xdr:col>98</xdr:col>
      <xdr:colOff>38100</xdr:colOff>
      <xdr:row>59</xdr:row>
      <xdr:rowOff>3201</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10017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19728</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92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156472</xdr:rowOff>
    </xdr:from>
    <xdr:to>
      <xdr:col>116</xdr:col>
      <xdr:colOff>62864</xdr:colOff>
      <xdr:row>79</xdr:row>
      <xdr:rowOff>6700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329422"/>
          <a:ext cx="1269" cy="1221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10527</xdr:rowOff>
    </xdr:from>
    <xdr:ext cx="469744"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5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6700</xdr:rowOff>
    </xdr:from>
    <xdr:to>
      <xdr:col>116</xdr:col>
      <xdr:colOff>152400</xdr:colOff>
      <xdr:row>79</xdr:row>
      <xdr:rowOff>6700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5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103149</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2104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156472</xdr:rowOff>
    </xdr:from>
    <xdr:to>
      <xdr:col>116</xdr:col>
      <xdr:colOff>152400</xdr:colOff>
      <xdr:row>71</xdr:row>
      <xdr:rowOff>156472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329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137566</xdr:rowOff>
    </xdr:from>
    <xdr:to>
      <xdr:col>116</xdr:col>
      <xdr:colOff>63500</xdr:colOff>
      <xdr:row>76</xdr:row>
      <xdr:rowOff>3950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996316"/>
          <a:ext cx="838200" cy="3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70599</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47722</xdr:rowOff>
    </xdr:from>
    <xdr:to>
      <xdr:col>116</xdr:col>
      <xdr:colOff>114300</xdr:colOff>
      <xdr:row>75</xdr:row>
      <xdr:rowOff>149321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0647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3950</xdr:rowOff>
    </xdr:from>
    <xdr:to>
      <xdr:col>111</xdr:col>
      <xdr:colOff>177800</xdr:colOff>
      <xdr:row>76</xdr:row>
      <xdr:rowOff>13269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034150"/>
          <a:ext cx="889000" cy="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46030</xdr:rowOff>
    </xdr:from>
    <xdr:to>
      <xdr:col>112</xdr:col>
      <xdr:colOff>38100</xdr:colOff>
      <xdr:row>75</xdr:row>
      <xdr:rowOff>147630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9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164157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80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8263</xdr:rowOff>
    </xdr:from>
    <xdr:to>
      <xdr:col>107</xdr:col>
      <xdr:colOff>50800</xdr:colOff>
      <xdr:row>76</xdr:row>
      <xdr:rowOff>13269</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3038463"/>
          <a:ext cx="889000" cy="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64112</xdr:rowOff>
    </xdr:from>
    <xdr:to>
      <xdr:col>107</xdr:col>
      <xdr:colOff>101600</xdr:colOff>
      <xdr:row>75</xdr:row>
      <xdr:rowOff>165712</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92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10789</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98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8263</xdr:rowOff>
    </xdr:from>
    <xdr:to>
      <xdr:col>102</xdr:col>
      <xdr:colOff>114300</xdr:colOff>
      <xdr:row>76</xdr:row>
      <xdr:rowOff>36075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038463"/>
          <a:ext cx="889000" cy="27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87887</xdr:rowOff>
    </xdr:from>
    <xdr:to>
      <xdr:col>102</xdr:col>
      <xdr:colOff>165100</xdr:colOff>
      <xdr:row>76</xdr:row>
      <xdr:rowOff>18036</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466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34564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72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67663</xdr:rowOff>
    </xdr:from>
    <xdr:to>
      <xdr:col>98</xdr:col>
      <xdr:colOff>38100</xdr:colOff>
      <xdr:row>75</xdr:row>
      <xdr:rowOff>169264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641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14340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86766</xdr:rowOff>
    </xdr:from>
    <xdr:to>
      <xdr:col>116</xdr:col>
      <xdr:colOff>114300</xdr:colOff>
      <xdr:row>76</xdr:row>
      <xdr:rowOff>16917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9455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65193</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9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124599</xdr:rowOff>
    </xdr:from>
    <xdr:to>
      <xdr:col>112</xdr:col>
      <xdr:colOff>38100</xdr:colOff>
      <xdr:row>76</xdr:row>
      <xdr:rowOff>54750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98334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45877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07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133919</xdr:rowOff>
    </xdr:from>
    <xdr:to>
      <xdr:col>107</xdr:col>
      <xdr:colOff>101600</xdr:colOff>
      <xdr:row>76</xdr:row>
      <xdr:rowOff>64069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99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55196</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08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128912</xdr:rowOff>
    </xdr:from>
    <xdr:to>
      <xdr:col>102</xdr:col>
      <xdr:colOff>165100</xdr:colOff>
      <xdr:row>76</xdr:row>
      <xdr:rowOff>59063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9876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50190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080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156725</xdr:rowOff>
    </xdr:from>
    <xdr:to>
      <xdr:col>98</xdr:col>
      <xdr:colOff>38100</xdr:colOff>
      <xdr:row>76</xdr:row>
      <xdr:rowOff>86875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01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78002</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108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住民一人当たりの人件費は、</a:t>
          </a:r>
          <a:r>
            <a:rPr kumimoji="1" lang="en-US" altLang="ja-JP" sz="1100">
              <a:solidFill>
                <a:schemeClr val="dk1"/>
              </a:solidFill>
              <a:effectLst/>
              <a:latin typeface="+mn-lt"/>
              <a:ea typeface="+mn-ea"/>
              <a:cs typeface="+mn-cs"/>
            </a:rPr>
            <a:t>152,337</a:t>
          </a:r>
          <a:r>
            <a:rPr kumimoji="1" lang="ja-JP" altLang="ja-JP" sz="1100">
              <a:solidFill>
                <a:schemeClr val="dk1"/>
              </a:solidFill>
              <a:effectLst/>
              <a:latin typeface="+mn-lt"/>
              <a:ea typeface="+mn-ea"/>
              <a:cs typeface="+mn-cs"/>
            </a:rPr>
            <a:t>円となっており、昨年度から</a:t>
          </a:r>
          <a:r>
            <a:rPr kumimoji="1" lang="en-US" altLang="ja-JP" sz="1100">
              <a:solidFill>
                <a:schemeClr val="dk1"/>
              </a:solidFill>
              <a:effectLst/>
              <a:latin typeface="+mn-lt"/>
              <a:ea typeface="+mn-ea"/>
              <a:cs typeface="+mn-cs"/>
            </a:rPr>
            <a:t>2,807</a:t>
          </a:r>
          <a:r>
            <a:rPr kumimoji="1" lang="ja-JP" altLang="ja-JP" sz="1100">
              <a:solidFill>
                <a:schemeClr val="dk1"/>
              </a:solidFill>
              <a:effectLst/>
              <a:latin typeface="+mn-lt"/>
              <a:ea typeface="+mn-ea"/>
              <a:cs typeface="+mn-cs"/>
            </a:rPr>
            <a:t>円増となりました。これは、昇給に伴う基本給等の増加や会計年度任用職員の報酬及び期末手当が増加したことによるものである。引き続き職員の適正配置や給与制度の見直し等による人件費の抑制に努めていく。</a:t>
          </a:r>
          <a:endParaRPr lang="ja-JP" altLang="ja-JP" sz="1400">
            <a:effectLst/>
          </a:endParaRPr>
        </a:p>
        <a:p>
          <a:r>
            <a:rPr kumimoji="1" lang="ja-JP" altLang="ja-JP" sz="1100">
              <a:solidFill>
                <a:schemeClr val="dk1"/>
              </a:solidFill>
              <a:effectLst/>
              <a:latin typeface="+mn-lt"/>
              <a:ea typeface="+mn-ea"/>
              <a:cs typeface="+mn-cs"/>
            </a:rPr>
            <a:t>　住民一人当たりの公債費は、</a:t>
          </a:r>
          <a:r>
            <a:rPr kumimoji="1" lang="en-US" altLang="ja-JP" sz="1100">
              <a:solidFill>
                <a:schemeClr val="dk1"/>
              </a:solidFill>
              <a:effectLst/>
              <a:latin typeface="+mn-lt"/>
              <a:ea typeface="+mn-ea"/>
              <a:cs typeface="+mn-cs"/>
            </a:rPr>
            <a:t>65,203</a:t>
          </a:r>
          <a:r>
            <a:rPr kumimoji="1" lang="ja-JP" altLang="ja-JP" sz="1100">
              <a:solidFill>
                <a:schemeClr val="dk1"/>
              </a:solidFill>
              <a:effectLst/>
              <a:latin typeface="+mn-lt"/>
              <a:ea typeface="+mn-ea"/>
              <a:cs typeface="+mn-cs"/>
            </a:rPr>
            <a:t>円となっており、昨年度から</a:t>
          </a:r>
          <a:r>
            <a:rPr kumimoji="1" lang="en-US" altLang="ja-JP" sz="1100">
              <a:solidFill>
                <a:schemeClr val="dk1"/>
              </a:solidFill>
              <a:effectLst/>
              <a:latin typeface="+mn-lt"/>
              <a:ea typeface="+mn-ea"/>
              <a:cs typeface="+mn-cs"/>
            </a:rPr>
            <a:t>5,799</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となりました。令和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年度に公債費のピークを迎えたため</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年度以降は減少に転じている</a:t>
          </a:r>
          <a:r>
            <a:rPr kumimoji="1" lang="ja-JP" altLang="ja-JP" sz="1100">
              <a:solidFill>
                <a:schemeClr val="dk1"/>
              </a:solidFill>
              <a:effectLst/>
              <a:latin typeface="+mn-lt"/>
              <a:ea typeface="+mn-ea"/>
              <a:cs typeface="+mn-cs"/>
            </a:rPr>
            <a:t>。引き続き効果的かつ効率的な町債の発行に努めていく。</a:t>
          </a:r>
          <a:endParaRPr lang="ja-JP" altLang="ja-JP" sz="1400">
            <a:effectLst/>
          </a:endParaRPr>
        </a:p>
        <a:p>
          <a:r>
            <a:rPr kumimoji="1" lang="ja-JP" altLang="ja-JP" sz="1100">
              <a:solidFill>
                <a:schemeClr val="dk1"/>
              </a:solidFill>
              <a:effectLst/>
              <a:latin typeface="+mn-lt"/>
              <a:ea typeface="+mn-ea"/>
              <a:cs typeface="+mn-cs"/>
            </a:rPr>
            <a:t>　住民一人当たりの扶助費は、</a:t>
          </a:r>
          <a:r>
            <a:rPr kumimoji="1" lang="en-US" altLang="ja-JP" sz="1100">
              <a:solidFill>
                <a:schemeClr val="dk1"/>
              </a:solidFill>
              <a:effectLst/>
              <a:latin typeface="+mn-lt"/>
              <a:ea typeface="+mn-ea"/>
              <a:cs typeface="+mn-cs"/>
            </a:rPr>
            <a:t>56,718</a:t>
          </a:r>
          <a:r>
            <a:rPr kumimoji="1" lang="ja-JP" altLang="ja-JP" sz="1100">
              <a:solidFill>
                <a:schemeClr val="dk1"/>
              </a:solidFill>
              <a:effectLst/>
              <a:latin typeface="+mn-lt"/>
              <a:ea typeface="+mn-ea"/>
              <a:cs typeface="+mn-cs"/>
            </a:rPr>
            <a:t>円となっており、昨年度から</a:t>
          </a:r>
          <a:r>
            <a:rPr kumimoji="1" lang="en-US" altLang="ja-JP" sz="1100">
              <a:solidFill>
                <a:schemeClr val="dk1"/>
              </a:solidFill>
              <a:effectLst/>
              <a:latin typeface="+mn-lt"/>
              <a:ea typeface="+mn-ea"/>
              <a:cs typeface="+mn-cs"/>
            </a:rPr>
            <a:t>8,160</a:t>
          </a:r>
          <a:r>
            <a:rPr kumimoji="1" lang="ja-JP" altLang="ja-JP" sz="1100">
              <a:solidFill>
                <a:schemeClr val="dk1"/>
              </a:solidFill>
              <a:effectLst/>
              <a:latin typeface="+mn-lt"/>
              <a:ea typeface="+mn-ea"/>
              <a:cs typeface="+mn-cs"/>
            </a:rPr>
            <a:t>円減となりました。これは、</a:t>
          </a:r>
          <a:r>
            <a:rPr kumimoji="1" lang="ja-JP" altLang="en-US" sz="1100">
              <a:solidFill>
                <a:schemeClr val="dk1"/>
              </a:solidFill>
              <a:effectLst/>
              <a:latin typeface="+mn-lt"/>
              <a:ea typeface="+mn-ea"/>
              <a:cs typeface="+mn-cs"/>
            </a:rPr>
            <a:t>電気ガス食料品等価格高騰緊急支援給付金</a:t>
          </a:r>
          <a:r>
            <a:rPr kumimoji="1" lang="ja-JP" altLang="ja-JP" sz="1100">
              <a:solidFill>
                <a:schemeClr val="dk1"/>
              </a:solidFill>
              <a:effectLst/>
              <a:latin typeface="+mn-lt"/>
              <a:ea typeface="+mn-ea"/>
              <a:cs typeface="+mn-cs"/>
            </a:rPr>
            <a:t>が皆減したためである。今後上昇傾向になることが予想されるため、その動向を注視する必要がある。</a:t>
          </a:r>
          <a:endParaRPr lang="ja-JP" altLang="ja-JP" sz="1400">
            <a:effectLst/>
          </a:endParaRPr>
        </a:p>
        <a:p>
          <a:r>
            <a:rPr kumimoji="1" lang="ja-JP" altLang="ja-JP" sz="1100">
              <a:solidFill>
                <a:schemeClr val="dk1"/>
              </a:solidFill>
              <a:effectLst/>
              <a:latin typeface="+mn-lt"/>
              <a:ea typeface="+mn-ea"/>
              <a:cs typeface="+mn-cs"/>
            </a:rPr>
            <a:t>　住民一人当たりの普通建設事業費（うち新規整備）は、</a:t>
          </a:r>
          <a:r>
            <a:rPr kumimoji="1" lang="en-US" altLang="ja-JP" sz="1100">
              <a:solidFill>
                <a:schemeClr val="dk1"/>
              </a:solidFill>
              <a:effectLst/>
              <a:latin typeface="+mn-lt"/>
              <a:ea typeface="+mn-ea"/>
              <a:cs typeface="+mn-cs"/>
            </a:rPr>
            <a:t>28,455</a:t>
          </a:r>
          <a:r>
            <a:rPr kumimoji="1" lang="ja-JP" altLang="ja-JP" sz="1100">
              <a:solidFill>
                <a:schemeClr val="dk1"/>
              </a:solidFill>
              <a:effectLst/>
              <a:latin typeface="+mn-lt"/>
              <a:ea typeface="+mn-ea"/>
              <a:cs typeface="+mn-cs"/>
            </a:rPr>
            <a:t>円となっており、昨年度から</a:t>
          </a:r>
          <a:r>
            <a:rPr kumimoji="1" lang="en-US" altLang="ja-JP" sz="1100">
              <a:solidFill>
                <a:schemeClr val="dk1"/>
              </a:solidFill>
              <a:effectLst/>
              <a:latin typeface="+mn-lt"/>
              <a:ea typeface="+mn-ea"/>
              <a:cs typeface="+mn-cs"/>
            </a:rPr>
            <a:t>1,978</a:t>
          </a:r>
          <a:r>
            <a:rPr kumimoji="1" lang="ja-JP" altLang="ja-JP" sz="1100">
              <a:solidFill>
                <a:schemeClr val="dk1"/>
              </a:solidFill>
              <a:effectLst/>
              <a:latin typeface="+mn-lt"/>
              <a:ea typeface="+mn-ea"/>
              <a:cs typeface="+mn-cs"/>
            </a:rPr>
            <a:t>円減となりました。これは、</a:t>
          </a:r>
          <a:r>
            <a:rPr kumimoji="1" lang="ja-JP" altLang="en-US" sz="1100">
              <a:solidFill>
                <a:schemeClr val="dk1"/>
              </a:solidFill>
              <a:effectLst/>
              <a:latin typeface="+mn-lt"/>
              <a:ea typeface="+mn-ea"/>
              <a:cs typeface="+mn-cs"/>
            </a:rPr>
            <a:t>土地改良施設維持管理適正化事業</a:t>
          </a:r>
          <a:r>
            <a:rPr kumimoji="1" lang="ja-JP" altLang="ja-JP" sz="1100">
              <a:solidFill>
                <a:schemeClr val="dk1"/>
              </a:solidFill>
              <a:effectLst/>
              <a:latin typeface="+mn-lt"/>
              <a:ea typeface="+mn-ea"/>
              <a:cs typeface="+mn-cs"/>
            </a:rPr>
            <a:t>、道路メンテナンス事業が減少したためである。</a:t>
          </a:r>
          <a:endParaRPr lang="ja-JP" altLang="ja-JP" sz="1400">
            <a:effectLst/>
          </a:endParaRPr>
        </a:p>
        <a:p>
          <a:r>
            <a:rPr kumimoji="1" lang="ja-JP" altLang="ja-JP" sz="1100">
              <a:solidFill>
                <a:schemeClr val="dk1"/>
              </a:solidFill>
              <a:effectLst/>
              <a:latin typeface="+mn-lt"/>
              <a:ea typeface="+mn-ea"/>
              <a:cs typeface="+mn-cs"/>
            </a:rPr>
            <a:t>　住民一人当たりの積立金は、</a:t>
          </a:r>
          <a:r>
            <a:rPr kumimoji="1" lang="en-US" altLang="ja-JP" sz="1100">
              <a:solidFill>
                <a:schemeClr val="dk1"/>
              </a:solidFill>
              <a:effectLst/>
              <a:latin typeface="+mn-lt"/>
              <a:ea typeface="+mn-ea"/>
              <a:cs typeface="+mn-cs"/>
            </a:rPr>
            <a:t>9,038</a:t>
          </a:r>
          <a:r>
            <a:rPr kumimoji="1" lang="ja-JP" altLang="ja-JP" sz="1100">
              <a:solidFill>
                <a:schemeClr val="dk1"/>
              </a:solidFill>
              <a:effectLst/>
              <a:latin typeface="+mn-lt"/>
              <a:ea typeface="+mn-ea"/>
              <a:cs typeface="+mn-cs"/>
            </a:rPr>
            <a:t>円となっており、昨年度から</a:t>
          </a:r>
          <a:r>
            <a:rPr kumimoji="1" lang="en-US" altLang="ja-JP" sz="1100">
              <a:solidFill>
                <a:schemeClr val="dk1"/>
              </a:solidFill>
              <a:effectLst/>
              <a:latin typeface="+mn-lt"/>
              <a:ea typeface="+mn-ea"/>
              <a:cs typeface="+mn-cs"/>
            </a:rPr>
            <a:t>149</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となりました。今後も計画的な各基金への積立を行う。</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三重県御浜町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7,938
7,883
88.13
5,422,362
5,219,054
135,206
3,513,922
3,465,790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58166</xdr:rowOff>
    </xdr:from>
    <xdr:to>
      <xdr:col>24</xdr:col>
      <xdr:colOff>62865</xdr:colOff>
      <xdr:row>38</xdr:row>
      <xdr:rowOff>157861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01666"/>
          <a:ext cx="1270" cy="1471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161688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7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157861</xdr:rowOff>
    </xdr:from>
    <xdr:to>
      <xdr:col>24</xdr:col>
      <xdr:colOff>152400</xdr:colOff>
      <xdr:row>38</xdr:row>
      <xdr:rowOff>157861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72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4843</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18,042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58166</xdr:rowOff>
    </xdr:from>
    <xdr:to>
      <xdr:col>24</xdr:col>
      <xdr:colOff>152400</xdr:colOff>
      <xdr:row>30</xdr:row>
      <xdr:rowOff>58166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01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140970</xdr:rowOff>
    </xdr:from>
    <xdr:to>
      <xdr:col>24</xdr:col>
      <xdr:colOff>63500</xdr:colOff>
      <xdr:row>37</xdr:row>
      <xdr:rowOff>142494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84620"/>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103141</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324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80264</xdr:rowOff>
    </xdr:from>
    <xdr:to>
      <xdr:col>24</xdr:col>
      <xdr:colOff>114300</xdr:colOff>
      <xdr:row>36</xdr:row>
      <xdr:rowOff>10414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142494</xdr:rowOff>
    </xdr:from>
    <xdr:to>
      <xdr:col>19</xdr:col>
      <xdr:colOff>177800</xdr:colOff>
      <xdr:row>37</xdr:row>
      <xdr:rowOff>161798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8614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118618</xdr:rowOff>
    </xdr:from>
    <xdr:to>
      <xdr:col>20</xdr:col>
      <xdr:colOff>38100</xdr:colOff>
      <xdr:row>36</xdr:row>
      <xdr:rowOff>48768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9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65295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5894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161798</xdr:rowOff>
    </xdr:from>
    <xdr:to>
      <xdr:col>15</xdr:col>
      <xdr:colOff>50800</xdr:colOff>
      <xdr:row>38</xdr:row>
      <xdr:rowOff>64516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505448"/>
          <a:ext cx="889000" cy="74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149225</xdr:rowOff>
    </xdr:from>
    <xdr:to>
      <xdr:col>15</xdr:col>
      <xdr:colOff>101600</xdr:colOff>
      <xdr:row>36</xdr:row>
      <xdr:rowOff>79375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95902</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41111" y="5925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151511</xdr:rowOff>
    </xdr:from>
    <xdr:to>
      <xdr:col>10</xdr:col>
      <xdr:colOff>114300</xdr:colOff>
      <xdr:row>38</xdr:row>
      <xdr:rowOff>64516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95161"/>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158750</xdr:rowOff>
    </xdr:from>
    <xdr:to>
      <xdr:col>10</xdr:col>
      <xdr:colOff>165100</xdr:colOff>
      <xdr:row>36</xdr:row>
      <xdr:rowOff>88900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105427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52111" y="593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99060</xdr:rowOff>
    </xdr:from>
    <xdr:to>
      <xdr:col>6</xdr:col>
      <xdr:colOff>38100</xdr:colOff>
      <xdr:row>36</xdr:row>
      <xdr:rowOff>29210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45737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63111" y="5875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90170</xdr:rowOff>
    </xdr:from>
    <xdr:to>
      <xdr:col>24</xdr:col>
      <xdr:colOff>114300</xdr:colOff>
      <xdr:row>38</xdr:row>
      <xdr:rowOff>20320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68597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91694</xdr:rowOff>
    </xdr:from>
    <xdr:to>
      <xdr:col>20</xdr:col>
      <xdr:colOff>38100</xdr:colOff>
      <xdr:row>38</xdr:row>
      <xdr:rowOff>21844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3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12971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2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110998</xdr:rowOff>
    </xdr:from>
    <xdr:to>
      <xdr:col>15</xdr:col>
      <xdr:colOff>101600</xdr:colOff>
      <xdr:row>38</xdr:row>
      <xdr:rowOff>41148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5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32275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4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13716</xdr:rowOff>
    </xdr:from>
    <xdr:to>
      <xdr:col>10</xdr:col>
      <xdr:colOff>165100</xdr:colOff>
      <xdr:row>38</xdr:row>
      <xdr:rowOff>115316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2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106443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21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100711</xdr:rowOff>
    </xdr:from>
    <xdr:to>
      <xdr:col>6</xdr:col>
      <xdr:colOff>38100</xdr:colOff>
      <xdr:row>38</xdr:row>
      <xdr:rowOff>30861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4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21988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3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82624</xdr:rowOff>
    </xdr:from>
    <xdr:to>
      <xdr:col>24</xdr:col>
      <xdr:colOff>62865</xdr:colOff>
      <xdr:row>58</xdr:row>
      <xdr:rowOff>127952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55124"/>
          <a:ext cx="1270" cy="1416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131779</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75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127952</xdr:rowOff>
    </xdr:from>
    <xdr:to>
      <xdr:col>24</xdr:col>
      <xdr:colOff>152400</xdr:colOff>
      <xdr:row>58</xdr:row>
      <xdr:rowOff>127952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72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29301</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30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954,955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82624</xdr:rowOff>
    </xdr:from>
    <xdr:to>
      <xdr:col>24</xdr:col>
      <xdr:colOff>152400</xdr:colOff>
      <xdr:row>50</xdr:row>
      <xdr:rowOff>82624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55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107913</xdr:rowOff>
    </xdr:from>
    <xdr:to>
      <xdr:col>24</xdr:col>
      <xdr:colOff>63500</xdr:colOff>
      <xdr:row>58</xdr:row>
      <xdr:rowOff>117038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10052013"/>
          <a:ext cx="838200" cy="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23727</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249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850</xdr:rowOff>
    </xdr:from>
    <xdr:to>
      <xdr:col>24</xdr:col>
      <xdr:colOff>114300</xdr:colOff>
      <xdr:row>57</xdr:row>
      <xdr:rowOff>102450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77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114801</xdr:rowOff>
    </xdr:from>
    <xdr:to>
      <xdr:col>19</xdr:col>
      <xdr:colOff>177800</xdr:colOff>
      <xdr:row>58</xdr:row>
      <xdr:rowOff>117038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10058901"/>
          <a:ext cx="889000" cy="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161179</xdr:rowOff>
    </xdr:from>
    <xdr:to>
      <xdr:col>20</xdr:col>
      <xdr:colOff>38100</xdr:colOff>
      <xdr:row>57</xdr:row>
      <xdr:rowOff>91329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62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107856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537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141043</xdr:rowOff>
    </xdr:from>
    <xdr:to>
      <xdr:col>15</xdr:col>
      <xdr:colOff>50800</xdr:colOff>
      <xdr:row>58</xdr:row>
      <xdr:rowOff>114801</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913693"/>
          <a:ext cx="889000" cy="145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119110</xdr:rowOff>
    </xdr:from>
    <xdr:to>
      <xdr:col>15</xdr:col>
      <xdr:colOff>101600</xdr:colOff>
      <xdr:row>57</xdr:row>
      <xdr:rowOff>49260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2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65787</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95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141043</xdr:rowOff>
    </xdr:from>
    <xdr:to>
      <xdr:col>10</xdr:col>
      <xdr:colOff>114300</xdr:colOff>
      <xdr:row>58</xdr:row>
      <xdr:rowOff>145772</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913693"/>
          <a:ext cx="889000" cy="17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9866</xdr:rowOff>
    </xdr:from>
    <xdr:to>
      <xdr:col>10</xdr:col>
      <xdr:colOff>165100</xdr:colOff>
      <xdr:row>56</xdr:row>
      <xdr:rowOff>111466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61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127993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86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74361</xdr:rowOff>
    </xdr:from>
    <xdr:to>
      <xdr:col>6</xdr:col>
      <xdr:colOff>38100</xdr:colOff>
      <xdr:row>58</xdr:row>
      <xdr:rowOff>4511</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84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21038</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622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57113</xdr:rowOff>
    </xdr:from>
    <xdr:to>
      <xdr:col>24</xdr:col>
      <xdr:colOff>114300</xdr:colOff>
      <xdr:row>58</xdr:row>
      <xdr:rowOff>158713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1000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143490</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1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66238</xdr:rowOff>
    </xdr:from>
    <xdr:to>
      <xdr:col>20</xdr:col>
      <xdr:colOff>38100</xdr:colOff>
      <xdr:row>58</xdr:row>
      <xdr:rowOff>167838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01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158965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103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64001</xdr:rowOff>
    </xdr:from>
    <xdr:to>
      <xdr:col>15</xdr:col>
      <xdr:colOff>101600</xdr:colOff>
      <xdr:row>58</xdr:row>
      <xdr:rowOff>165601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1000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156728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100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90243</xdr:rowOff>
    </xdr:from>
    <xdr:to>
      <xdr:col>10</xdr:col>
      <xdr:colOff>165100</xdr:colOff>
      <xdr:row>58</xdr:row>
      <xdr:rowOff>20393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6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11520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955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94972</xdr:rowOff>
    </xdr:from>
    <xdr:to>
      <xdr:col>6</xdr:col>
      <xdr:colOff>38100</xdr:colOff>
      <xdr:row>59</xdr:row>
      <xdr:rowOff>25122</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1003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16249</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101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27183</xdr:rowOff>
    </xdr:from>
    <xdr:to>
      <xdr:col>24</xdr:col>
      <xdr:colOff>62865</xdr:colOff>
      <xdr:row>77</xdr:row>
      <xdr:rowOff>135612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371583"/>
          <a:ext cx="1270" cy="965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139439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41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135612</xdr:rowOff>
    </xdr:from>
    <xdr:to>
      <xdr:col>24</xdr:col>
      <xdr:colOff>152400</xdr:colOff>
      <xdr:row>77</xdr:row>
      <xdr:rowOff>135612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7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145310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2146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349,610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27183</xdr:rowOff>
    </xdr:from>
    <xdr:to>
      <xdr:col>24</xdr:col>
      <xdr:colOff>152400</xdr:colOff>
      <xdr:row>72</xdr:row>
      <xdr:rowOff>27183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37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111395</xdr:rowOff>
    </xdr:from>
    <xdr:to>
      <xdr:col>24</xdr:col>
      <xdr:colOff>63500</xdr:colOff>
      <xdr:row>76</xdr:row>
      <xdr:rowOff>6907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70145"/>
          <a:ext cx="838200" cy="6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152330</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681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129453</xdr:rowOff>
    </xdr:from>
    <xdr:to>
      <xdr:col>24</xdr:col>
      <xdr:colOff>114300</xdr:colOff>
      <xdr:row>75</xdr:row>
      <xdr:rowOff>59603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138187</xdr:rowOff>
    </xdr:from>
    <xdr:to>
      <xdr:col>19</xdr:col>
      <xdr:colOff>177800</xdr:colOff>
      <xdr:row>76</xdr:row>
      <xdr:rowOff>6907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2996937"/>
          <a:ext cx="889000" cy="40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25984</xdr:rowOff>
    </xdr:from>
    <xdr:to>
      <xdr:col>20</xdr:col>
      <xdr:colOff>38100</xdr:colOff>
      <xdr:row>75</xdr:row>
      <xdr:rowOff>127584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884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144111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659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138187</xdr:rowOff>
    </xdr:from>
    <xdr:to>
      <xdr:col>15</xdr:col>
      <xdr:colOff>50800</xdr:colOff>
      <xdr:row>76</xdr:row>
      <xdr:rowOff>106959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2996937"/>
          <a:ext cx="889000" cy="14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144198</xdr:rowOff>
    </xdr:from>
    <xdr:to>
      <xdr:col>15</xdr:col>
      <xdr:colOff>101600</xdr:colOff>
      <xdr:row>75</xdr:row>
      <xdr:rowOff>74348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83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90875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606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106959</xdr:rowOff>
    </xdr:from>
    <xdr:to>
      <xdr:col>10</xdr:col>
      <xdr:colOff>114300</xdr:colOff>
      <xdr:row>76</xdr:row>
      <xdr:rowOff>143993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37159"/>
          <a:ext cx="889000" cy="37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127364</xdr:rowOff>
    </xdr:from>
    <xdr:to>
      <xdr:col>10</xdr:col>
      <xdr:colOff>165100</xdr:colOff>
      <xdr:row>76</xdr:row>
      <xdr:rowOff>57514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74041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6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7221</xdr:rowOff>
    </xdr:from>
    <xdr:to>
      <xdr:col>6</xdr:col>
      <xdr:colOff>38100</xdr:colOff>
      <xdr:row>76</xdr:row>
      <xdr:rowOff>108821</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37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125348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12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60595</xdr:rowOff>
    </xdr:from>
    <xdr:to>
      <xdr:col>24</xdr:col>
      <xdr:colOff>114300</xdr:colOff>
      <xdr:row>75</xdr:row>
      <xdr:rowOff>162195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1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39022</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97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127557</xdr:rowOff>
    </xdr:from>
    <xdr:to>
      <xdr:col>20</xdr:col>
      <xdr:colOff>38100</xdr:colOff>
      <xdr:row>76</xdr:row>
      <xdr:rowOff>57707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86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48834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079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87387</xdr:rowOff>
    </xdr:from>
    <xdr:to>
      <xdr:col>15</xdr:col>
      <xdr:colOff>101600</xdr:colOff>
      <xdr:row>76</xdr:row>
      <xdr:rowOff>17537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4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8664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038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56159</xdr:rowOff>
    </xdr:from>
    <xdr:to>
      <xdr:col>10</xdr:col>
      <xdr:colOff>165100</xdr:colOff>
      <xdr:row>76</xdr:row>
      <xdr:rowOff>157759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86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148886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79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93193</xdr:rowOff>
    </xdr:from>
    <xdr:to>
      <xdr:col>6</xdr:col>
      <xdr:colOff>38100</xdr:colOff>
      <xdr:row>77</xdr:row>
      <xdr:rowOff>23343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2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14470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216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169132</xdr:rowOff>
    </xdr:from>
    <xdr:to>
      <xdr:col>24</xdr:col>
      <xdr:colOff>62865</xdr:colOff>
      <xdr:row>98</xdr:row>
      <xdr:rowOff>61793</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99632"/>
          <a:ext cx="1270" cy="1264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65620</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8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61793</xdr:rowOff>
    </xdr:from>
    <xdr:to>
      <xdr:col>24</xdr:col>
      <xdr:colOff>152400</xdr:colOff>
      <xdr:row>98</xdr:row>
      <xdr:rowOff>61793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863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115809</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7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372,275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169132</xdr:rowOff>
    </xdr:from>
    <xdr:to>
      <xdr:col>24</xdr:col>
      <xdr:colOff>152400</xdr:colOff>
      <xdr:row>90</xdr:row>
      <xdr:rowOff>169132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9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115678</xdr:rowOff>
    </xdr:from>
    <xdr:to>
      <xdr:col>24</xdr:col>
      <xdr:colOff>63500</xdr:colOff>
      <xdr:row>97</xdr:row>
      <xdr:rowOff>119283</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746328"/>
          <a:ext cx="838200" cy="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82546</xdr:rowOff>
    </xdr:from>
    <xdr:ext cx="599010"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370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59669</xdr:rowOff>
    </xdr:from>
    <xdr:to>
      <xdr:col>24</xdr:col>
      <xdr:colOff>114300</xdr:colOff>
      <xdr:row>96</xdr:row>
      <xdr:rowOff>161269</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112340</xdr:rowOff>
    </xdr:from>
    <xdr:to>
      <xdr:col>19</xdr:col>
      <xdr:colOff>177800</xdr:colOff>
      <xdr:row>97</xdr:row>
      <xdr:rowOff>115678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742990"/>
          <a:ext cx="8890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99251</xdr:rowOff>
    </xdr:from>
    <xdr:to>
      <xdr:col>20</xdr:col>
      <xdr:colOff>38100</xdr:colOff>
      <xdr:row>97</xdr:row>
      <xdr:rowOff>29401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45928</xdr:rowOff>
    </xdr:from>
    <xdr:ext cx="599010"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497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112340</xdr:rowOff>
    </xdr:from>
    <xdr:to>
      <xdr:col>15</xdr:col>
      <xdr:colOff>50800</xdr:colOff>
      <xdr:row>97</xdr:row>
      <xdr:rowOff>138790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742990"/>
          <a:ext cx="889000" cy="26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104434</xdr:rowOff>
    </xdr:from>
    <xdr:to>
      <xdr:col>15</xdr:col>
      <xdr:colOff>101600</xdr:colOff>
      <xdr:row>97</xdr:row>
      <xdr:rowOff>34584</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51111</xdr:rowOff>
    </xdr:from>
    <xdr:ext cx="59901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08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138790</xdr:rowOff>
    </xdr:from>
    <xdr:to>
      <xdr:col>10</xdr:col>
      <xdr:colOff>114300</xdr:colOff>
      <xdr:row>97</xdr:row>
      <xdr:rowOff>169864</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769440"/>
          <a:ext cx="889000" cy="3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157629</xdr:rowOff>
    </xdr:from>
    <xdr:to>
      <xdr:col>10</xdr:col>
      <xdr:colOff>165100</xdr:colOff>
      <xdr:row>97</xdr:row>
      <xdr:rowOff>87779</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104306</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1513</xdr:rowOff>
    </xdr:from>
    <xdr:to>
      <xdr:col>6</xdr:col>
      <xdr:colOff>38100</xdr:colOff>
      <xdr:row>97</xdr:row>
      <xdr:rowOff>103113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63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119640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40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68483</xdr:rowOff>
    </xdr:from>
    <xdr:to>
      <xdr:col>24</xdr:col>
      <xdr:colOff>114300</xdr:colOff>
      <xdr:row>97</xdr:row>
      <xdr:rowOff>170083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699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154860</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61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64878</xdr:rowOff>
    </xdr:from>
    <xdr:to>
      <xdr:col>20</xdr:col>
      <xdr:colOff>38100</xdr:colOff>
      <xdr:row>97</xdr:row>
      <xdr:rowOff>166478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69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157605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788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61540</xdr:rowOff>
    </xdr:from>
    <xdr:to>
      <xdr:col>15</xdr:col>
      <xdr:colOff>101600</xdr:colOff>
      <xdr:row>97</xdr:row>
      <xdr:rowOff>163140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6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154267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78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87990</xdr:rowOff>
    </xdr:from>
    <xdr:to>
      <xdr:col>10</xdr:col>
      <xdr:colOff>165100</xdr:colOff>
      <xdr:row>98</xdr:row>
      <xdr:rowOff>18140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71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9267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81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119064</xdr:rowOff>
    </xdr:from>
    <xdr:to>
      <xdr:col>6</xdr:col>
      <xdr:colOff>38100</xdr:colOff>
      <xdr:row>98</xdr:row>
      <xdr:rowOff>49214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74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40341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842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41021</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55971"/>
          <a:ext cx="1270" cy="1375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159148</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3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41021</xdr:rowOff>
    </xdr:from>
    <xdr:to>
      <xdr:col>55</xdr:col>
      <xdr:colOff>88900</xdr:colOff>
      <xdr:row>31</xdr:row>
      <xdr:rowOff>41021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55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95013</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6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72136</xdr:rowOff>
    </xdr:from>
    <xdr:to>
      <xdr:col>55</xdr:col>
      <xdr:colOff>50800</xdr:colOff>
      <xdr:row>39</xdr:row>
      <xdr:rowOff>2286</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74041</xdr:rowOff>
    </xdr:from>
    <xdr:to>
      <xdr:col>50</xdr:col>
      <xdr:colOff>165100</xdr:colOff>
      <xdr:row>39</xdr:row>
      <xdr:rowOff>4191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20718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643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86614</xdr:rowOff>
    </xdr:from>
    <xdr:to>
      <xdr:col>46</xdr:col>
      <xdr:colOff>38100</xdr:colOff>
      <xdr:row>39</xdr:row>
      <xdr:rowOff>16764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601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33291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769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87185</xdr:rowOff>
    </xdr:from>
    <xdr:to>
      <xdr:col>41</xdr:col>
      <xdr:colOff>101600</xdr:colOff>
      <xdr:row>39</xdr:row>
      <xdr:rowOff>17335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60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33862</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775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68517</xdr:rowOff>
    </xdr:from>
    <xdr:to>
      <xdr:col>36</xdr:col>
      <xdr:colOff>165100</xdr:colOff>
      <xdr:row>38</xdr:row>
      <xdr:rowOff>170117</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8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15193</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588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41118</xdr:rowOff>
    </xdr:from>
    <xdr:to>
      <xdr:col>54</xdr:col>
      <xdr:colOff>189865</xdr:colOff>
      <xdr:row>58</xdr:row>
      <xdr:rowOff>60714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13618"/>
          <a:ext cx="1270" cy="1391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64541</xdr:rowOff>
    </xdr:from>
    <xdr:ext cx="534377"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00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60714</xdr:rowOff>
    </xdr:from>
    <xdr:to>
      <xdr:col>55</xdr:col>
      <xdr:colOff>88900</xdr:colOff>
      <xdr:row>58</xdr:row>
      <xdr:rowOff>60714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004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159245</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388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321,562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41118</xdr:rowOff>
    </xdr:from>
    <xdr:to>
      <xdr:col>55</xdr:col>
      <xdr:colOff>88900</xdr:colOff>
      <xdr:row>50</xdr:row>
      <xdr:rowOff>41118</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13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131699</xdr:rowOff>
    </xdr:from>
    <xdr:to>
      <xdr:col>55</xdr:col>
      <xdr:colOff>0</xdr:colOff>
      <xdr:row>57</xdr:row>
      <xdr:rowOff>132650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904349"/>
          <a:ext cx="838200" cy="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118795</xdr:rowOff>
    </xdr:from>
    <xdr:ext cx="599010"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377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95918</xdr:rowOff>
    </xdr:from>
    <xdr:to>
      <xdr:col>55</xdr:col>
      <xdr:colOff>50800</xdr:colOff>
      <xdr:row>56</xdr:row>
      <xdr:rowOff>26068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25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112364</xdr:rowOff>
    </xdr:from>
    <xdr:to>
      <xdr:col>50</xdr:col>
      <xdr:colOff>114300</xdr:colOff>
      <xdr:row>57</xdr:row>
      <xdr:rowOff>131699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885014"/>
          <a:ext cx="889000" cy="1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69789</xdr:rowOff>
    </xdr:from>
    <xdr:to>
      <xdr:col>50</xdr:col>
      <xdr:colOff>165100</xdr:colOff>
      <xdr:row>55</xdr:row>
      <xdr:rowOff>171389</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4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16466</xdr:rowOff>
    </xdr:from>
    <xdr:ext cx="599010"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39795" y="9274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112364</xdr:rowOff>
    </xdr:from>
    <xdr:to>
      <xdr:col>45</xdr:col>
      <xdr:colOff>177800</xdr:colOff>
      <xdr:row>57</xdr:row>
      <xdr:rowOff>124699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885014"/>
          <a:ext cx="889000" cy="12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113123</xdr:rowOff>
    </xdr:from>
    <xdr:to>
      <xdr:col>46</xdr:col>
      <xdr:colOff>38100</xdr:colOff>
      <xdr:row>56</xdr:row>
      <xdr:rowOff>43273</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42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59800</xdr:rowOff>
    </xdr:from>
    <xdr:ext cx="59901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50795" y="9318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124699</xdr:rowOff>
    </xdr:from>
    <xdr:to>
      <xdr:col>41</xdr:col>
      <xdr:colOff>50800</xdr:colOff>
      <xdr:row>57</xdr:row>
      <xdr:rowOff>160741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897349"/>
          <a:ext cx="889000" cy="36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143687</xdr:rowOff>
    </xdr:from>
    <xdr:to>
      <xdr:col>41</xdr:col>
      <xdr:colOff>101600</xdr:colOff>
      <xdr:row>56</xdr:row>
      <xdr:rowOff>73837</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7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90364</xdr:rowOff>
    </xdr:from>
    <xdr:ext cx="59901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61795" y="9348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121224</xdr:rowOff>
    </xdr:from>
    <xdr:to>
      <xdr:col>36</xdr:col>
      <xdr:colOff>165100</xdr:colOff>
      <xdr:row>56</xdr:row>
      <xdr:rowOff>51374</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550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67901</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672795" y="9326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81850</xdr:rowOff>
    </xdr:from>
    <xdr:to>
      <xdr:col>55</xdr:col>
      <xdr:colOff>50800</xdr:colOff>
      <xdr:row>58</xdr:row>
      <xdr:rowOff>12000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85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168227</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76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80899</xdr:rowOff>
    </xdr:from>
    <xdr:to>
      <xdr:col>50</xdr:col>
      <xdr:colOff>165100</xdr:colOff>
      <xdr:row>58</xdr:row>
      <xdr:rowOff>11049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85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2176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946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61564</xdr:rowOff>
    </xdr:from>
    <xdr:to>
      <xdr:col>46</xdr:col>
      <xdr:colOff>38100</xdr:colOff>
      <xdr:row>57</xdr:row>
      <xdr:rowOff>163164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83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154291</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92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73899</xdr:rowOff>
    </xdr:from>
    <xdr:to>
      <xdr:col>41</xdr:col>
      <xdr:colOff>101600</xdr:colOff>
      <xdr:row>58</xdr:row>
      <xdr:rowOff>4049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4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166626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939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109941</xdr:rowOff>
    </xdr:from>
    <xdr:to>
      <xdr:col>36</xdr:col>
      <xdr:colOff>165100</xdr:colOff>
      <xdr:row>58</xdr:row>
      <xdr:rowOff>40091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8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31218</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97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107394</xdr:rowOff>
    </xdr:from>
    <xdr:to>
      <xdr:col>54</xdr:col>
      <xdr:colOff>189865</xdr:colOff>
      <xdr:row>78</xdr:row>
      <xdr:rowOff>129705</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451794"/>
          <a:ext cx="1270" cy="105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133532</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129705</xdr:rowOff>
    </xdr:from>
    <xdr:to>
      <xdr:col>55</xdr:col>
      <xdr:colOff>88900</xdr:colOff>
      <xdr:row>78</xdr:row>
      <xdr:rowOff>129705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0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54071</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227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232,066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107394</xdr:rowOff>
    </xdr:from>
    <xdr:to>
      <xdr:col>55</xdr:col>
      <xdr:colOff>88900</xdr:colOff>
      <xdr:row>72</xdr:row>
      <xdr:rowOff>107394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451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164888</xdr:rowOff>
    </xdr:from>
    <xdr:to>
      <xdr:col>55</xdr:col>
      <xdr:colOff>0</xdr:colOff>
      <xdr:row>78</xdr:row>
      <xdr:rowOff>81851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366538"/>
          <a:ext cx="838200" cy="8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83225</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11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60348</xdr:rowOff>
    </xdr:from>
    <xdr:to>
      <xdr:col>55</xdr:col>
      <xdr:colOff>50800</xdr:colOff>
      <xdr:row>77</xdr:row>
      <xdr:rowOff>161948</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164888</xdr:rowOff>
    </xdr:from>
    <xdr:to>
      <xdr:col>50</xdr:col>
      <xdr:colOff>114300</xdr:colOff>
      <xdr:row>78</xdr:row>
      <xdr:rowOff>41484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366538"/>
          <a:ext cx="889000" cy="4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42132</xdr:rowOff>
    </xdr:from>
    <xdr:to>
      <xdr:col>50</xdr:col>
      <xdr:colOff>165100</xdr:colOff>
      <xdr:row>77</xdr:row>
      <xdr:rowOff>143732</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160259</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171270</xdr:rowOff>
    </xdr:from>
    <xdr:to>
      <xdr:col>45</xdr:col>
      <xdr:colOff>177800</xdr:colOff>
      <xdr:row>78</xdr:row>
      <xdr:rowOff>41484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372920"/>
          <a:ext cx="889000" cy="4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65565</xdr:rowOff>
    </xdr:from>
    <xdr:to>
      <xdr:col>46</xdr:col>
      <xdr:colOff>38100</xdr:colOff>
      <xdr:row>77</xdr:row>
      <xdr:rowOff>167165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12242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171270</xdr:rowOff>
    </xdr:from>
    <xdr:to>
      <xdr:col>41</xdr:col>
      <xdr:colOff>50800</xdr:colOff>
      <xdr:row>78</xdr:row>
      <xdr:rowOff>33826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372920"/>
          <a:ext cx="889000" cy="34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45901</xdr:rowOff>
    </xdr:from>
    <xdr:to>
      <xdr:col>41</xdr:col>
      <xdr:colOff>101600</xdr:colOff>
      <xdr:row>77</xdr:row>
      <xdr:rowOff>147501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164028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132069</xdr:rowOff>
    </xdr:from>
    <xdr:to>
      <xdr:col>36</xdr:col>
      <xdr:colOff>165100</xdr:colOff>
      <xdr:row>78</xdr:row>
      <xdr:rowOff>62219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33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78746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0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31051</xdr:rowOff>
    </xdr:from>
    <xdr:to>
      <xdr:col>55</xdr:col>
      <xdr:colOff>50800</xdr:colOff>
      <xdr:row>78</xdr:row>
      <xdr:rowOff>132651</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0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117428</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1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114088</xdr:rowOff>
    </xdr:from>
    <xdr:to>
      <xdr:col>50</xdr:col>
      <xdr:colOff>165100</xdr:colOff>
      <xdr:row>78</xdr:row>
      <xdr:rowOff>44238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31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35365</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40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162134</xdr:rowOff>
    </xdr:from>
    <xdr:to>
      <xdr:col>46</xdr:col>
      <xdr:colOff>38100</xdr:colOff>
      <xdr:row>78</xdr:row>
      <xdr:rowOff>92284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36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83411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45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120470</xdr:rowOff>
    </xdr:from>
    <xdr:to>
      <xdr:col>41</xdr:col>
      <xdr:colOff>101600</xdr:colOff>
      <xdr:row>78</xdr:row>
      <xdr:rowOff>50620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2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41747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414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154476</xdr:rowOff>
    </xdr:from>
    <xdr:to>
      <xdr:col>36</xdr:col>
      <xdr:colOff>165100</xdr:colOff>
      <xdr:row>78</xdr:row>
      <xdr:rowOff>84626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35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75753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44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85275</xdr:rowOff>
    </xdr:from>
    <xdr:to>
      <xdr:col>54</xdr:col>
      <xdr:colOff>189865</xdr:colOff>
      <xdr:row>98</xdr:row>
      <xdr:rowOff>12306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858675"/>
          <a:ext cx="1270" cy="95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16133</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1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12306</xdr:rowOff>
    </xdr:from>
    <xdr:to>
      <xdr:col>55</xdr:col>
      <xdr:colOff>88900</xdr:colOff>
      <xdr:row>98</xdr:row>
      <xdr:rowOff>12306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14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31952</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63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236,904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85275</xdr:rowOff>
    </xdr:from>
    <xdr:to>
      <xdr:col>55</xdr:col>
      <xdr:colOff>88900</xdr:colOff>
      <xdr:row>92</xdr:row>
      <xdr:rowOff>85275</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858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59607</xdr:rowOff>
    </xdr:from>
    <xdr:to>
      <xdr:col>55</xdr:col>
      <xdr:colOff>0</xdr:colOff>
      <xdr:row>97</xdr:row>
      <xdr:rowOff>83671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690257"/>
          <a:ext cx="838200" cy="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109673</xdr:rowOff>
    </xdr:from>
    <xdr:ext cx="599010"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2259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86796</xdr:rowOff>
    </xdr:from>
    <xdr:to>
      <xdr:col>55</xdr:col>
      <xdr:colOff>50800</xdr:colOff>
      <xdr:row>96</xdr:row>
      <xdr:rowOff>16946</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131649</xdr:rowOff>
    </xdr:from>
    <xdr:to>
      <xdr:col>50</xdr:col>
      <xdr:colOff>114300</xdr:colOff>
      <xdr:row>97</xdr:row>
      <xdr:rowOff>83671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590849"/>
          <a:ext cx="889000" cy="12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107307</xdr:rowOff>
    </xdr:from>
    <xdr:to>
      <xdr:col>50</xdr:col>
      <xdr:colOff>165100</xdr:colOff>
      <xdr:row>96</xdr:row>
      <xdr:rowOff>37457</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53984</xdr:rowOff>
    </xdr:from>
    <xdr:ext cx="599010"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39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120421</xdr:rowOff>
    </xdr:from>
    <xdr:to>
      <xdr:col>45</xdr:col>
      <xdr:colOff>177800</xdr:colOff>
      <xdr:row>96</xdr:row>
      <xdr:rowOff>131649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579621"/>
          <a:ext cx="889000" cy="1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123117</xdr:rowOff>
    </xdr:from>
    <xdr:to>
      <xdr:col>46</xdr:col>
      <xdr:colOff>38100</xdr:colOff>
      <xdr:row>96</xdr:row>
      <xdr:rowOff>53267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69794</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50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120421</xdr:rowOff>
    </xdr:from>
    <xdr:to>
      <xdr:col>41</xdr:col>
      <xdr:colOff>50800</xdr:colOff>
      <xdr:row>97</xdr:row>
      <xdr:rowOff>27896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579621"/>
          <a:ext cx="889000" cy="78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146754</xdr:rowOff>
    </xdr:from>
    <xdr:to>
      <xdr:col>41</xdr:col>
      <xdr:colOff>101600</xdr:colOff>
      <xdr:row>96</xdr:row>
      <xdr:rowOff>76904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93431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153997</xdr:rowOff>
    </xdr:from>
    <xdr:to>
      <xdr:col>36</xdr:col>
      <xdr:colOff>165100</xdr:colOff>
      <xdr:row>96</xdr:row>
      <xdr:rowOff>84147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4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100674</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216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8807</xdr:rowOff>
    </xdr:from>
    <xdr:to>
      <xdr:col>55</xdr:col>
      <xdr:colOff>50800</xdr:colOff>
      <xdr:row>97</xdr:row>
      <xdr:rowOff>110407</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63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95184</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554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32871</xdr:rowOff>
    </xdr:from>
    <xdr:to>
      <xdr:col>50</xdr:col>
      <xdr:colOff>165100</xdr:colOff>
      <xdr:row>97</xdr:row>
      <xdr:rowOff>134471</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66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125598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75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80849</xdr:rowOff>
    </xdr:from>
    <xdr:to>
      <xdr:col>46</xdr:col>
      <xdr:colOff>38100</xdr:colOff>
      <xdr:row>97</xdr:row>
      <xdr:rowOff>10999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54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2126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63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69621</xdr:rowOff>
    </xdr:from>
    <xdr:to>
      <xdr:col>41</xdr:col>
      <xdr:colOff>101600</xdr:colOff>
      <xdr:row>96</xdr:row>
      <xdr:rowOff>171221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528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162348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621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148546</xdr:rowOff>
    </xdr:from>
    <xdr:to>
      <xdr:col>36</xdr:col>
      <xdr:colOff>165100</xdr:colOff>
      <xdr:row>97</xdr:row>
      <xdr:rowOff>78696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60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69823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700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157335</xdr:rowOff>
    </xdr:from>
    <xdr:to>
      <xdr:col>85</xdr:col>
      <xdr:colOff>126364</xdr:colOff>
      <xdr:row>39</xdr:row>
      <xdr:rowOff>58514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129385"/>
          <a:ext cx="1269" cy="1615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62341</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748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58514</xdr:rowOff>
    </xdr:from>
    <xdr:to>
      <xdr:col>86</xdr:col>
      <xdr:colOff>25400</xdr:colOff>
      <xdr:row>39</xdr:row>
      <xdr:rowOff>58514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74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104012</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4904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121,420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157335</xdr:rowOff>
    </xdr:from>
    <xdr:to>
      <xdr:col>86</xdr:col>
      <xdr:colOff>25400</xdr:colOff>
      <xdr:row>29</xdr:row>
      <xdr:rowOff>157335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129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120547</xdr:rowOff>
    </xdr:from>
    <xdr:to>
      <xdr:col>85</xdr:col>
      <xdr:colOff>127000</xdr:colOff>
      <xdr:row>38</xdr:row>
      <xdr:rowOff>102683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464197"/>
          <a:ext cx="838200" cy="153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138735</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1394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115858</xdr:rowOff>
    </xdr:from>
    <xdr:to>
      <xdr:col>85</xdr:col>
      <xdr:colOff>177800</xdr:colOff>
      <xdr:row>37</xdr:row>
      <xdr:rowOff>46008</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28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139945</xdr:rowOff>
    </xdr:from>
    <xdr:to>
      <xdr:col>81</xdr:col>
      <xdr:colOff>50800</xdr:colOff>
      <xdr:row>38</xdr:row>
      <xdr:rowOff>102683</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4592300" y="6483595"/>
          <a:ext cx="889000" cy="13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141266</xdr:rowOff>
    </xdr:from>
    <xdr:to>
      <xdr:col>81</xdr:col>
      <xdr:colOff>101600</xdr:colOff>
      <xdr:row>37</xdr:row>
      <xdr:rowOff>71416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31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87943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08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139945</xdr:rowOff>
    </xdr:from>
    <xdr:to>
      <xdr:col>76</xdr:col>
      <xdr:colOff>114300</xdr:colOff>
      <xdr:row>38</xdr:row>
      <xdr:rowOff>104969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483595"/>
          <a:ext cx="889000" cy="1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99824</xdr:rowOff>
    </xdr:from>
    <xdr:to>
      <xdr:col>76</xdr:col>
      <xdr:colOff>165100</xdr:colOff>
      <xdr:row>37</xdr:row>
      <xdr:rowOff>29974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7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46501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04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80982</xdr:rowOff>
    </xdr:from>
    <xdr:to>
      <xdr:col>71</xdr:col>
      <xdr:colOff>177800</xdr:colOff>
      <xdr:row>38</xdr:row>
      <xdr:rowOff>104969</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6424632"/>
          <a:ext cx="889000" cy="195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36126</xdr:rowOff>
    </xdr:from>
    <xdr:to>
      <xdr:col>72</xdr:col>
      <xdr:colOff>38100</xdr:colOff>
      <xdr:row>36</xdr:row>
      <xdr:rowOff>137726</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20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154253</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598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142915</xdr:rowOff>
    </xdr:from>
    <xdr:to>
      <xdr:col>67</xdr:col>
      <xdr:colOff>101600</xdr:colOff>
      <xdr:row>37</xdr:row>
      <xdr:rowOff>73065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31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89592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09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69747</xdr:rowOff>
    </xdr:from>
    <xdr:to>
      <xdr:col>85</xdr:col>
      <xdr:colOff>177800</xdr:colOff>
      <xdr:row>37</xdr:row>
      <xdr:rowOff>171346</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41339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48174</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39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51883</xdr:rowOff>
    </xdr:from>
    <xdr:to>
      <xdr:col>81</xdr:col>
      <xdr:colOff>101600</xdr:colOff>
      <xdr:row>38</xdr:row>
      <xdr:rowOff>153483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56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144610</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659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89145</xdr:rowOff>
    </xdr:from>
    <xdr:to>
      <xdr:col>76</xdr:col>
      <xdr:colOff>165100</xdr:colOff>
      <xdr:row>38</xdr:row>
      <xdr:rowOff>19295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43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10422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52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54169</xdr:rowOff>
    </xdr:from>
    <xdr:to>
      <xdr:col>72</xdr:col>
      <xdr:colOff>38100</xdr:colOff>
      <xdr:row>38</xdr:row>
      <xdr:rowOff>155769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56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146896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66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30182</xdr:rowOff>
    </xdr:from>
    <xdr:to>
      <xdr:col>67</xdr:col>
      <xdr:colOff>101600</xdr:colOff>
      <xdr:row>37</xdr:row>
      <xdr:rowOff>131782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37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122909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46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136313</xdr:rowOff>
    </xdr:from>
    <xdr:to>
      <xdr:col>85</xdr:col>
      <xdr:colOff>126364</xdr:colOff>
      <xdr:row>58</xdr:row>
      <xdr:rowOff>34091</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880263"/>
          <a:ext cx="1269" cy="109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37918</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998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34091</xdr:rowOff>
    </xdr:from>
    <xdr:to>
      <xdr:col>86</xdr:col>
      <xdr:colOff>25400</xdr:colOff>
      <xdr:row>58</xdr:row>
      <xdr:rowOff>34091</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9978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82990</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65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335,889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136313</xdr:rowOff>
    </xdr:from>
    <xdr:to>
      <xdr:col>86</xdr:col>
      <xdr:colOff>25400</xdr:colOff>
      <xdr:row>51</xdr:row>
      <xdr:rowOff>136313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88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34091</xdr:rowOff>
    </xdr:from>
    <xdr:to>
      <xdr:col>85</xdr:col>
      <xdr:colOff>127000</xdr:colOff>
      <xdr:row>58</xdr:row>
      <xdr:rowOff>35721</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5481300" y="9978191"/>
          <a:ext cx="838200" cy="1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78440</xdr:rowOff>
    </xdr:from>
    <xdr:ext cx="599010"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5081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55563</xdr:rowOff>
    </xdr:from>
    <xdr:to>
      <xdr:col>85</xdr:col>
      <xdr:colOff>177800</xdr:colOff>
      <xdr:row>56</xdr:row>
      <xdr:rowOff>157163</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65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35721</xdr:rowOff>
    </xdr:from>
    <xdr:to>
      <xdr:col>81</xdr:col>
      <xdr:colOff>50800</xdr:colOff>
      <xdr:row>58</xdr:row>
      <xdr:rowOff>51819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592300" y="9979821"/>
          <a:ext cx="889000" cy="1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65736</xdr:rowOff>
    </xdr:from>
    <xdr:to>
      <xdr:col>81</xdr:col>
      <xdr:colOff>101600</xdr:colOff>
      <xdr:row>56</xdr:row>
      <xdr:rowOff>167336</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666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12413</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181795" y="9442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22512</xdr:rowOff>
    </xdr:from>
    <xdr:to>
      <xdr:col>76</xdr:col>
      <xdr:colOff>114300</xdr:colOff>
      <xdr:row>58</xdr:row>
      <xdr:rowOff>51819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3703300" y="9966612"/>
          <a:ext cx="889000" cy="29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103043</xdr:rowOff>
    </xdr:from>
    <xdr:to>
      <xdr:col>76</xdr:col>
      <xdr:colOff>165100</xdr:colOff>
      <xdr:row>57</xdr:row>
      <xdr:rowOff>33193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70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49720</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292795" y="9479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3363</xdr:rowOff>
    </xdr:from>
    <xdr:to>
      <xdr:col>71</xdr:col>
      <xdr:colOff>177800</xdr:colOff>
      <xdr:row>58</xdr:row>
      <xdr:rowOff>22512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2814300" y="9947463"/>
          <a:ext cx="889000" cy="1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122341</xdr:rowOff>
    </xdr:from>
    <xdr:to>
      <xdr:col>72</xdr:col>
      <xdr:colOff>38100</xdr:colOff>
      <xdr:row>57</xdr:row>
      <xdr:rowOff>52491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72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69018</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03795" y="9498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129461</xdr:rowOff>
    </xdr:from>
    <xdr:to>
      <xdr:col>67</xdr:col>
      <xdr:colOff>101600</xdr:colOff>
      <xdr:row>57</xdr:row>
      <xdr:rowOff>59611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730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76138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50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154741</xdr:rowOff>
    </xdr:from>
    <xdr:to>
      <xdr:col>85</xdr:col>
      <xdr:colOff>177800</xdr:colOff>
      <xdr:row>58</xdr:row>
      <xdr:rowOff>84891</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92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69668</xdr:rowOff>
    </xdr:from>
    <xdr:ext cx="534377"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84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156371</xdr:rowOff>
    </xdr:from>
    <xdr:to>
      <xdr:col>81</xdr:col>
      <xdr:colOff>101600</xdr:colOff>
      <xdr:row>58</xdr:row>
      <xdr:rowOff>86521</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92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77648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14111" y="1002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1019</xdr:rowOff>
    </xdr:from>
    <xdr:to>
      <xdr:col>76</xdr:col>
      <xdr:colOff>165100</xdr:colOff>
      <xdr:row>58</xdr:row>
      <xdr:rowOff>102619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994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93746</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10037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143162</xdr:rowOff>
    </xdr:from>
    <xdr:to>
      <xdr:col>72</xdr:col>
      <xdr:colOff>38100</xdr:colOff>
      <xdr:row>58</xdr:row>
      <xdr:rowOff>73312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9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64439</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1000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124013</xdr:rowOff>
    </xdr:from>
    <xdr:to>
      <xdr:col>67</xdr:col>
      <xdr:colOff>101600</xdr:colOff>
      <xdr:row>58</xdr:row>
      <xdr:rowOff>54163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89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45290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98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43261</xdr:rowOff>
    </xdr:from>
    <xdr:to>
      <xdr:col>85</xdr:col>
      <xdr:colOff>126364</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216211"/>
          <a:ext cx="1269" cy="1372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161388</xdr:rowOff>
    </xdr:from>
    <xdr:ext cx="599010"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991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180,156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43261</xdr:rowOff>
    </xdr:from>
    <xdr:to>
      <xdr:col>86</xdr:col>
      <xdr:colOff>25400</xdr:colOff>
      <xdr:row>71</xdr:row>
      <xdr:rowOff>43261</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216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31397</xdr:rowOff>
    </xdr:from>
    <xdr:to>
      <xdr:col>85</xdr:col>
      <xdr:colOff>127000</xdr:colOff>
      <xdr:row>79</xdr:row>
      <xdr:rowOff>42339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575947"/>
          <a:ext cx="838200" cy="10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63747</xdr:rowOff>
    </xdr:from>
    <xdr:ext cx="534377"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2653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40870</xdr:rowOff>
    </xdr:from>
    <xdr:to>
      <xdr:col>85</xdr:col>
      <xdr:colOff>177800</xdr:colOff>
      <xdr:row>78</xdr:row>
      <xdr:rowOff>142470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41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38117</xdr:rowOff>
    </xdr:from>
    <xdr:to>
      <xdr:col>81</xdr:col>
      <xdr:colOff>50800</xdr:colOff>
      <xdr:row>79</xdr:row>
      <xdr:rowOff>42339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582667"/>
          <a:ext cx="889000" cy="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53688</xdr:rowOff>
    </xdr:from>
    <xdr:to>
      <xdr:col>81</xdr:col>
      <xdr:colOff>101600</xdr:colOff>
      <xdr:row>78</xdr:row>
      <xdr:rowOff>155288</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42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365</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14111" y="1320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26634</xdr:rowOff>
    </xdr:from>
    <xdr:to>
      <xdr:col>76</xdr:col>
      <xdr:colOff>114300</xdr:colOff>
      <xdr:row>79</xdr:row>
      <xdr:rowOff>38117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3571184"/>
          <a:ext cx="889000" cy="11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61125</xdr:rowOff>
    </xdr:from>
    <xdr:to>
      <xdr:col>76</xdr:col>
      <xdr:colOff>165100</xdr:colOff>
      <xdr:row>78</xdr:row>
      <xdr:rowOff>162725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43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7802</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25111" y="1320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169464</xdr:rowOff>
    </xdr:from>
    <xdr:to>
      <xdr:col>71</xdr:col>
      <xdr:colOff>177800</xdr:colOff>
      <xdr:row>79</xdr:row>
      <xdr:rowOff>26634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542564"/>
          <a:ext cx="889000" cy="2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24870</xdr:rowOff>
    </xdr:from>
    <xdr:to>
      <xdr:col>72</xdr:col>
      <xdr:colOff>38100</xdr:colOff>
      <xdr:row>78</xdr:row>
      <xdr:rowOff>126470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39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142997</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36111" y="1317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39432</xdr:rowOff>
    </xdr:from>
    <xdr:to>
      <xdr:col>67</xdr:col>
      <xdr:colOff>101600</xdr:colOff>
      <xdr:row>78</xdr:row>
      <xdr:rowOff>141032</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41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157559</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7111" y="1318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152047</xdr:rowOff>
    </xdr:from>
    <xdr:to>
      <xdr:col>85</xdr:col>
      <xdr:colOff>177800</xdr:colOff>
      <xdr:row>79</xdr:row>
      <xdr:rowOff>82197</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52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66974</xdr:rowOff>
    </xdr:from>
    <xdr:ext cx="469744"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44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162989</xdr:rowOff>
    </xdr:from>
    <xdr:to>
      <xdr:col>81</xdr:col>
      <xdr:colOff>101600</xdr:colOff>
      <xdr:row>79</xdr:row>
      <xdr:rowOff>93139</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53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84266</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2017" y="136288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158767</xdr:rowOff>
    </xdr:from>
    <xdr:to>
      <xdr:col>76</xdr:col>
      <xdr:colOff>165100</xdr:colOff>
      <xdr:row>79</xdr:row>
      <xdr:rowOff>88917</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53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80044</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3017" y="13624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147284</xdr:rowOff>
    </xdr:from>
    <xdr:to>
      <xdr:col>72</xdr:col>
      <xdr:colOff>38100</xdr:colOff>
      <xdr:row>79</xdr:row>
      <xdr:rowOff>77434</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5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68561</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613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118664</xdr:rowOff>
    </xdr:from>
    <xdr:to>
      <xdr:col>67</xdr:col>
      <xdr:colOff>101600</xdr:colOff>
      <xdr:row>79</xdr:row>
      <xdr:rowOff>48814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49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39941</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58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88627</xdr:rowOff>
    </xdr:from>
    <xdr:to>
      <xdr:col>85</xdr:col>
      <xdr:colOff>126364</xdr:colOff>
      <xdr:row>99</xdr:row>
      <xdr:rowOff>41459</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690577"/>
          <a:ext cx="1269" cy="1324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45286</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701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41459</xdr:rowOff>
    </xdr:from>
    <xdr:to>
      <xdr:col>86</xdr:col>
      <xdr:colOff>25400</xdr:colOff>
      <xdr:row>99</xdr:row>
      <xdr:rowOff>41459</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7015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35304</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465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348,405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88627</xdr:rowOff>
    </xdr:from>
    <xdr:to>
      <xdr:col>86</xdr:col>
      <xdr:colOff>25400</xdr:colOff>
      <xdr:row>91</xdr:row>
      <xdr:rowOff>88627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69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116832</xdr:rowOff>
    </xdr:from>
    <xdr:to>
      <xdr:col>85</xdr:col>
      <xdr:colOff>127000</xdr:colOff>
      <xdr:row>97</xdr:row>
      <xdr:rowOff>138926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747482"/>
          <a:ext cx="838200" cy="2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62231</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3499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39354</xdr:rowOff>
    </xdr:from>
    <xdr:to>
      <xdr:col>85</xdr:col>
      <xdr:colOff>177800</xdr:colOff>
      <xdr:row>96</xdr:row>
      <xdr:rowOff>140954</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49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116832</xdr:rowOff>
    </xdr:from>
    <xdr:to>
      <xdr:col>81</xdr:col>
      <xdr:colOff>50800</xdr:colOff>
      <xdr:row>97</xdr:row>
      <xdr:rowOff>127219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747482"/>
          <a:ext cx="889000" cy="1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12436</xdr:rowOff>
    </xdr:from>
    <xdr:to>
      <xdr:col>81</xdr:col>
      <xdr:colOff>101600</xdr:colOff>
      <xdr:row>96</xdr:row>
      <xdr:rowOff>114036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471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130563</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246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127219</xdr:rowOff>
    </xdr:from>
    <xdr:to>
      <xdr:col>76</xdr:col>
      <xdr:colOff>114300</xdr:colOff>
      <xdr:row>97</xdr:row>
      <xdr:rowOff>142633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757869"/>
          <a:ext cx="889000" cy="15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54682</xdr:rowOff>
    </xdr:from>
    <xdr:to>
      <xdr:col>76</xdr:col>
      <xdr:colOff>165100</xdr:colOff>
      <xdr:row>96</xdr:row>
      <xdr:rowOff>156282</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1359</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289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142633</xdr:rowOff>
    </xdr:from>
    <xdr:to>
      <xdr:col>71</xdr:col>
      <xdr:colOff>177800</xdr:colOff>
      <xdr:row>97</xdr:row>
      <xdr:rowOff>153096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773283"/>
          <a:ext cx="889000" cy="10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84472</xdr:rowOff>
    </xdr:from>
    <xdr:to>
      <xdr:col>72</xdr:col>
      <xdr:colOff>38100</xdr:colOff>
      <xdr:row>97</xdr:row>
      <xdr:rowOff>14622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54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31149</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31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83283</xdr:rowOff>
    </xdr:from>
    <xdr:to>
      <xdr:col>67</xdr:col>
      <xdr:colOff>101600</xdr:colOff>
      <xdr:row>97</xdr:row>
      <xdr:rowOff>13433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54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29960</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317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88126</xdr:rowOff>
    </xdr:from>
    <xdr:to>
      <xdr:col>85</xdr:col>
      <xdr:colOff>177800</xdr:colOff>
      <xdr:row>98</xdr:row>
      <xdr:rowOff>18276</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71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66553</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69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66032</xdr:rowOff>
    </xdr:from>
    <xdr:to>
      <xdr:col>81</xdr:col>
      <xdr:colOff>101600</xdr:colOff>
      <xdr:row>97</xdr:row>
      <xdr:rowOff>167632</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69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158759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78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76419</xdr:rowOff>
    </xdr:from>
    <xdr:to>
      <xdr:col>76</xdr:col>
      <xdr:colOff>165100</xdr:colOff>
      <xdr:row>98</xdr:row>
      <xdr:rowOff>6569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707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169146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799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91833</xdr:rowOff>
    </xdr:from>
    <xdr:to>
      <xdr:col>72</xdr:col>
      <xdr:colOff>38100</xdr:colOff>
      <xdr:row>98</xdr:row>
      <xdr:rowOff>21983</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72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13110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815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102296</xdr:rowOff>
    </xdr:from>
    <xdr:to>
      <xdr:col>67</xdr:col>
      <xdr:colOff>101600</xdr:colOff>
      <xdr:row>98</xdr:row>
      <xdr:rowOff>32446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73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23573</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825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30886</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174386"/>
          <a:ext cx="1269" cy="1480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159763</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67486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149013</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494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16,190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30886</xdr:rowOff>
    </xdr:from>
    <xdr:to>
      <xdr:col>116</xdr:col>
      <xdr:colOff>152400</xdr:colOff>
      <xdr:row>30</xdr:row>
      <xdr:rowOff>30886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174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77213</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4208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54335</xdr:rowOff>
    </xdr:from>
    <xdr:to>
      <xdr:col>116</xdr:col>
      <xdr:colOff>114300</xdr:colOff>
      <xdr:row>38</xdr:row>
      <xdr:rowOff>155935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569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21051</xdr:rowOff>
    </xdr:from>
    <xdr:to>
      <xdr:col>112</xdr:col>
      <xdr:colOff>38100</xdr:colOff>
      <xdr:row>38</xdr:row>
      <xdr:rowOff>122651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53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139178</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31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73904</xdr:rowOff>
    </xdr:from>
    <xdr:to>
      <xdr:col>107</xdr:col>
      <xdr:colOff>101600</xdr:colOff>
      <xdr:row>39</xdr:row>
      <xdr:rowOff>4054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589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20581</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245017" y="6364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55067</xdr:rowOff>
    </xdr:from>
    <xdr:to>
      <xdr:col>102</xdr:col>
      <xdr:colOff>165100</xdr:colOff>
      <xdr:row>38</xdr:row>
      <xdr:rowOff>156667</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1744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345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7884</xdr:rowOff>
    </xdr:from>
    <xdr:to>
      <xdr:col>98</xdr:col>
      <xdr:colOff>38100</xdr:colOff>
      <xdr:row>38</xdr:row>
      <xdr:rowOff>109484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522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126011</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98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32763</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54786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住民一人当たりの民生費は、</a:t>
          </a:r>
          <a:r>
            <a:rPr kumimoji="1" lang="en-US" altLang="ja-JP" sz="1100">
              <a:solidFill>
                <a:schemeClr val="dk1"/>
              </a:solidFill>
              <a:effectLst/>
              <a:latin typeface="+mn-lt"/>
              <a:ea typeface="+mn-ea"/>
              <a:cs typeface="+mn-cs"/>
            </a:rPr>
            <a:t>218,691</a:t>
          </a:r>
          <a:r>
            <a:rPr kumimoji="1" lang="ja-JP" altLang="ja-JP" sz="1100">
              <a:solidFill>
                <a:schemeClr val="dk1"/>
              </a:solidFill>
              <a:effectLst/>
              <a:latin typeface="+mn-lt"/>
              <a:ea typeface="+mn-ea"/>
              <a:cs typeface="+mn-cs"/>
            </a:rPr>
            <a:t>円となっており、昨年度から</a:t>
          </a:r>
          <a:r>
            <a:rPr kumimoji="1" lang="en-US" altLang="ja-JP" sz="1100">
              <a:solidFill>
                <a:schemeClr val="dk1"/>
              </a:solidFill>
              <a:effectLst/>
              <a:latin typeface="+mn-lt"/>
              <a:ea typeface="+mn-ea"/>
              <a:cs typeface="+mn-cs"/>
            </a:rPr>
            <a:t>14,646</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となりました。これは、</a:t>
          </a:r>
          <a:r>
            <a:rPr kumimoji="1" lang="ja-JP" altLang="en-US" sz="1100">
              <a:solidFill>
                <a:schemeClr val="dk1"/>
              </a:solidFill>
              <a:effectLst/>
              <a:latin typeface="+mn-lt"/>
              <a:ea typeface="+mn-ea"/>
              <a:cs typeface="+mn-cs"/>
            </a:rPr>
            <a:t>子育て支援室運営委託料が増加</a:t>
          </a:r>
          <a:r>
            <a:rPr kumimoji="1" lang="ja-JP" altLang="ja-JP" sz="1100">
              <a:solidFill>
                <a:schemeClr val="dk1"/>
              </a:solidFill>
              <a:effectLst/>
              <a:latin typeface="+mn-lt"/>
              <a:ea typeface="+mn-ea"/>
              <a:cs typeface="+mn-cs"/>
            </a:rPr>
            <a:t>したためである。</a:t>
          </a:r>
          <a:endParaRPr lang="ja-JP" altLang="ja-JP" sz="1400">
            <a:effectLst/>
          </a:endParaRPr>
        </a:p>
        <a:p>
          <a:r>
            <a:rPr kumimoji="1" lang="ja-JP" altLang="ja-JP" sz="1100">
              <a:solidFill>
                <a:schemeClr val="dk1"/>
              </a:solidFill>
              <a:effectLst/>
              <a:latin typeface="+mn-lt"/>
              <a:ea typeface="+mn-ea"/>
              <a:cs typeface="+mn-cs"/>
            </a:rPr>
            <a:t>　住民一人当たりの商工費は、</a:t>
          </a:r>
          <a:r>
            <a:rPr kumimoji="1" lang="en-US" altLang="ja-JP" sz="1100">
              <a:solidFill>
                <a:schemeClr val="dk1"/>
              </a:solidFill>
              <a:effectLst/>
              <a:latin typeface="+mn-lt"/>
              <a:ea typeface="+mn-ea"/>
              <a:cs typeface="+mn-cs"/>
            </a:rPr>
            <a:t>12,653</a:t>
          </a:r>
          <a:r>
            <a:rPr kumimoji="1" lang="ja-JP" altLang="ja-JP" sz="1100">
              <a:solidFill>
                <a:schemeClr val="dk1"/>
              </a:solidFill>
              <a:effectLst/>
              <a:latin typeface="+mn-lt"/>
              <a:ea typeface="+mn-ea"/>
              <a:cs typeface="+mn-cs"/>
            </a:rPr>
            <a:t>円となっており、昨年度から</a:t>
          </a:r>
          <a:r>
            <a:rPr kumimoji="1" lang="en-US" altLang="ja-JP" sz="1100">
              <a:solidFill>
                <a:schemeClr val="dk1"/>
              </a:solidFill>
              <a:effectLst/>
              <a:latin typeface="+mn-lt"/>
              <a:ea typeface="+mn-ea"/>
              <a:cs typeface="+mn-cs"/>
            </a:rPr>
            <a:t>19,338</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となりました。これは、商品券発行事業補助金、商工業地域総合振興事業費補助金が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したためである。</a:t>
          </a:r>
          <a:endParaRPr lang="ja-JP" altLang="ja-JP" sz="1400">
            <a:effectLst/>
          </a:endParaRPr>
        </a:p>
        <a:p>
          <a:r>
            <a:rPr kumimoji="1" lang="ja-JP" altLang="ja-JP" sz="1100">
              <a:solidFill>
                <a:schemeClr val="dk1"/>
              </a:solidFill>
              <a:effectLst/>
              <a:latin typeface="+mn-lt"/>
              <a:ea typeface="+mn-ea"/>
              <a:cs typeface="+mn-cs"/>
            </a:rPr>
            <a:t>　住民一人当たりの土木費は、</a:t>
          </a:r>
          <a:r>
            <a:rPr kumimoji="1" lang="en-US" altLang="ja-JP" sz="1100">
              <a:solidFill>
                <a:schemeClr val="dk1"/>
              </a:solidFill>
              <a:effectLst/>
              <a:latin typeface="+mn-lt"/>
              <a:ea typeface="+mn-ea"/>
              <a:cs typeface="+mn-cs"/>
            </a:rPr>
            <a:t>55,018</a:t>
          </a:r>
          <a:r>
            <a:rPr kumimoji="1" lang="ja-JP" altLang="ja-JP" sz="1100">
              <a:solidFill>
                <a:schemeClr val="dk1"/>
              </a:solidFill>
              <a:effectLst/>
              <a:latin typeface="+mn-lt"/>
              <a:ea typeface="+mn-ea"/>
              <a:cs typeface="+mn-cs"/>
            </a:rPr>
            <a:t>円となっており、昨年度から</a:t>
          </a:r>
          <a:r>
            <a:rPr kumimoji="1" lang="en-US" altLang="ja-JP" sz="1100">
              <a:solidFill>
                <a:schemeClr val="dk1"/>
              </a:solidFill>
              <a:effectLst/>
              <a:latin typeface="+mn-lt"/>
              <a:ea typeface="+mn-ea"/>
              <a:cs typeface="+mn-cs"/>
            </a:rPr>
            <a:t>5,263</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となりました。これは、社会資本整備総合交付金事業が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したためである。</a:t>
          </a:r>
          <a:endParaRPr lang="ja-JP" altLang="ja-JP" sz="1400">
            <a:effectLst/>
          </a:endParaRPr>
        </a:p>
        <a:p>
          <a:r>
            <a:rPr kumimoji="1" lang="ja-JP" altLang="ja-JP" sz="1100">
              <a:solidFill>
                <a:schemeClr val="dk1"/>
              </a:solidFill>
              <a:effectLst/>
              <a:latin typeface="+mn-lt"/>
              <a:ea typeface="+mn-ea"/>
              <a:cs typeface="+mn-cs"/>
            </a:rPr>
            <a:t>　住民一人当たりの消防費は、</a:t>
          </a:r>
          <a:r>
            <a:rPr kumimoji="1" lang="en-US" altLang="ja-JP" sz="1100">
              <a:solidFill>
                <a:schemeClr val="dk1"/>
              </a:solidFill>
              <a:effectLst/>
              <a:latin typeface="+mn-lt"/>
              <a:ea typeface="+mn-ea"/>
              <a:cs typeface="+mn-cs"/>
            </a:rPr>
            <a:t>39,673</a:t>
          </a:r>
          <a:r>
            <a:rPr kumimoji="1" lang="ja-JP" altLang="ja-JP" sz="1100">
              <a:solidFill>
                <a:schemeClr val="dk1"/>
              </a:solidFill>
              <a:effectLst/>
              <a:latin typeface="+mn-lt"/>
              <a:ea typeface="+mn-ea"/>
              <a:cs typeface="+mn-cs"/>
            </a:rPr>
            <a:t>円となっており、昨年度から</a:t>
          </a:r>
          <a:r>
            <a:rPr kumimoji="1" lang="en-US" altLang="ja-JP" sz="1100">
              <a:solidFill>
                <a:schemeClr val="dk1"/>
              </a:solidFill>
              <a:effectLst/>
              <a:latin typeface="+mn-lt"/>
              <a:ea typeface="+mn-ea"/>
              <a:cs typeface="+mn-cs"/>
            </a:rPr>
            <a:t>9,406</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となりました。これは、</a:t>
          </a:r>
          <a:r>
            <a:rPr kumimoji="1" lang="ja-JP" altLang="en-US" sz="1100">
              <a:solidFill>
                <a:schemeClr val="dk1"/>
              </a:solidFill>
              <a:effectLst/>
              <a:latin typeface="+mn-lt"/>
              <a:ea typeface="+mn-ea"/>
              <a:cs typeface="+mn-cs"/>
            </a:rPr>
            <a:t>防災行政無線サーバー更新委託料が増加</a:t>
          </a:r>
          <a:r>
            <a:rPr kumimoji="1" lang="ja-JP" altLang="ja-JP" sz="1100">
              <a:solidFill>
                <a:schemeClr val="dk1"/>
              </a:solidFill>
              <a:effectLst/>
              <a:latin typeface="+mn-lt"/>
              <a:ea typeface="+mn-ea"/>
              <a:cs typeface="+mn-cs"/>
            </a:rPr>
            <a:t>したためである。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三重県御浜町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財政調整基金については、決算剰余金を中心に積み立てるとともに、最低水準の取り崩しに努めている。令和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取崩しを行うことなく</a:t>
          </a:r>
          <a:r>
            <a:rPr kumimoji="1" lang="ja-JP" altLang="ja-JP" sz="1100">
              <a:solidFill>
                <a:schemeClr val="dk1"/>
              </a:solidFill>
              <a:effectLst/>
              <a:latin typeface="+mn-lt"/>
              <a:ea typeface="+mn-ea"/>
              <a:cs typeface="+mn-cs"/>
            </a:rPr>
            <a:t>、決算剰余金</a:t>
          </a:r>
          <a:r>
            <a:rPr kumimoji="1" lang="ja-JP" altLang="en-US" sz="1100">
              <a:solidFill>
                <a:schemeClr val="dk1"/>
              </a:solidFill>
              <a:effectLst/>
              <a:latin typeface="+mn-lt"/>
              <a:ea typeface="+mn-ea"/>
              <a:cs typeface="+mn-cs"/>
            </a:rPr>
            <a:t>からの</a:t>
          </a:r>
          <a:r>
            <a:rPr kumimoji="1" lang="ja-JP" altLang="ja-JP" sz="1100">
              <a:solidFill>
                <a:schemeClr val="dk1"/>
              </a:solidFill>
              <a:effectLst/>
              <a:latin typeface="+mn-lt"/>
              <a:ea typeface="+mn-ea"/>
              <a:cs typeface="+mn-cs"/>
            </a:rPr>
            <a:t>積立</a:t>
          </a:r>
          <a:r>
            <a:rPr kumimoji="1" lang="ja-JP" altLang="en-US" sz="1100">
              <a:solidFill>
                <a:schemeClr val="dk1"/>
              </a:solidFill>
              <a:effectLst/>
              <a:latin typeface="+mn-lt"/>
              <a:ea typeface="+mn-ea"/>
              <a:cs typeface="+mn-cs"/>
            </a:rPr>
            <a:t>を行ったため、</a:t>
          </a:r>
          <a:r>
            <a:rPr kumimoji="1" lang="ja-JP" altLang="ja-JP" sz="1100">
              <a:solidFill>
                <a:schemeClr val="dk1"/>
              </a:solidFill>
              <a:effectLst/>
              <a:latin typeface="+mn-lt"/>
              <a:ea typeface="+mn-ea"/>
              <a:cs typeface="+mn-cs"/>
            </a:rPr>
            <a:t>昨年度に比べ</a:t>
          </a:r>
          <a:r>
            <a:rPr kumimoji="1" lang="en-US" altLang="ja-JP" sz="1100">
              <a:solidFill>
                <a:schemeClr val="dk1"/>
              </a:solidFill>
              <a:effectLst/>
              <a:latin typeface="+mn-lt"/>
              <a:ea typeface="+mn-ea"/>
              <a:cs typeface="+mn-cs"/>
            </a:rPr>
            <a:t>3.85</a:t>
          </a:r>
          <a:r>
            <a:rPr kumimoji="1" lang="ja-JP" altLang="ja-JP" sz="1100">
              <a:solidFill>
                <a:schemeClr val="dk1"/>
              </a:solidFill>
              <a:effectLst/>
              <a:latin typeface="+mn-lt"/>
              <a:ea typeface="+mn-ea"/>
              <a:cs typeface="+mn-cs"/>
            </a:rPr>
            <a:t>増の</a:t>
          </a:r>
          <a:r>
            <a:rPr kumimoji="1" lang="en-US" altLang="ja-JP" sz="1100">
              <a:solidFill>
                <a:schemeClr val="dk1"/>
              </a:solidFill>
              <a:effectLst/>
              <a:latin typeface="+mn-lt"/>
              <a:ea typeface="+mn-ea"/>
              <a:cs typeface="+mn-cs"/>
            </a:rPr>
            <a:t>45.00%</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しかし、</a:t>
          </a:r>
          <a:r>
            <a:rPr kumimoji="1" lang="ja-JP" altLang="en-US" sz="1100">
              <a:solidFill>
                <a:schemeClr val="dk1"/>
              </a:solidFill>
              <a:effectLst/>
              <a:latin typeface="+mn-lt"/>
              <a:ea typeface="+mn-ea"/>
              <a:cs typeface="+mn-cs"/>
            </a:rPr>
            <a:t>毎年、</a:t>
          </a:r>
          <a:r>
            <a:rPr kumimoji="1" lang="ja-JP" altLang="ja-JP" sz="1100">
              <a:solidFill>
                <a:schemeClr val="dk1"/>
              </a:solidFill>
              <a:effectLst/>
              <a:latin typeface="+mn-lt"/>
              <a:ea typeface="+mn-ea"/>
              <a:cs typeface="+mn-cs"/>
            </a:rPr>
            <a:t>財政調整基金の取り崩し</a:t>
          </a:r>
          <a:r>
            <a:rPr kumimoji="1" lang="ja-JP" altLang="en-US" sz="1100">
              <a:solidFill>
                <a:schemeClr val="dk1"/>
              </a:solidFill>
              <a:effectLst/>
              <a:latin typeface="+mn-lt"/>
              <a:ea typeface="+mn-ea"/>
              <a:cs typeface="+mn-cs"/>
            </a:rPr>
            <a:t>を前提</a:t>
          </a:r>
          <a:r>
            <a:rPr kumimoji="1" lang="ja-JP" altLang="ja-JP" sz="1100">
              <a:solidFill>
                <a:schemeClr val="dk1"/>
              </a:solidFill>
              <a:effectLst/>
              <a:latin typeface="+mn-lt"/>
              <a:ea typeface="+mn-ea"/>
              <a:cs typeface="+mn-cs"/>
            </a:rPr>
            <a:t>に当初予算</a:t>
          </a:r>
          <a:r>
            <a:rPr kumimoji="1" lang="ja-JP" altLang="en-US" sz="1100">
              <a:solidFill>
                <a:schemeClr val="dk1"/>
              </a:solidFill>
              <a:effectLst/>
              <a:latin typeface="+mn-lt"/>
              <a:ea typeface="+mn-ea"/>
              <a:cs typeface="+mn-cs"/>
            </a:rPr>
            <a:t>を編成している</a:t>
          </a:r>
          <a:r>
            <a:rPr kumimoji="1" lang="ja-JP" altLang="ja-JP" sz="1100">
              <a:solidFill>
                <a:schemeClr val="dk1"/>
              </a:solidFill>
              <a:effectLst/>
              <a:latin typeface="+mn-lt"/>
              <a:ea typeface="+mn-ea"/>
              <a:cs typeface="+mn-cs"/>
            </a:rPr>
            <a:t>ため、</a:t>
          </a:r>
          <a:r>
            <a:rPr kumimoji="1" lang="ja-JP" altLang="en-US" sz="1100">
              <a:solidFill>
                <a:schemeClr val="dk1"/>
              </a:solidFill>
              <a:effectLst/>
              <a:latin typeface="+mn-lt"/>
              <a:ea typeface="+mn-ea"/>
              <a:cs typeface="+mn-cs"/>
            </a:rPr>
            <a:t>財政調整基金への依存度合の軽減と</a:t>
          </a:r>
          <a:r>
            <a:rPr kumimoji="1" lang="ja-JP" altLang="ja-JP" sz="1100">
              <a:solidFill>
                <a:schemeClr val="dk1"/>
              </a:solidFill>
              <a:effectLst/>
              <a:latin typeface="+mn-lt"/>
              <a:ea typeface="+mn-ea"/>
              <a:cs typeface="+mn-cs"/>
            </a:rPr>
            <a:t>歳出抑制を図り、財政運営を改善する必要がある。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三重県御浜町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全会計を対象とした連結実質赤字比率は、算定されていない。</a:t>
          </a:r>
          <a:endParaRPr lang="ja-JP" altLang="ja-JP" sz="1400">
            <a:effectLst/>
          </a:endParaRPr>
        </a:p>
        <a:p>
          <a:r>
            <a:rPr kumimoji="1" lang="ja-JP" altLang="ja-JP" sz="1100">
              <a:solidFill>
                <a:schemeClr val="dk1"/>
              </a:solidFill>
              <a:effectLst/>
              <a:latin typeface="+mn-lt"/>
              <a:ea typeface="+mn-ea"/>
              <a:cs typeface="+mn-cs"/>
            </a:rPr>
            <a:t>　現時点では各会計とも概ね健全な財政運営が保たれているといえるが、各特別会計において、一般会計繰入金への依存度が高くなっていることから、財源の確保を含め、引き続き、財政運営の健全化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三重県御浜町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平成３０年度から防災無線デジタル化事業等の地方債の償還が始まったことにより、元利償還金が上昇</a:t>
          </a:r>
          <a:r>
            <a:rPr kumimoji="1" lang="ja-JP" altLang="en-US" sz="1100">
              <a:solidFill>
                <a:schemeClr val="dk1"/>
              </a:solidFill>
              <a:effectLst/>
              <a:latin typeface="+mn-lt"/>
              <a:ea typeface="+mn-ea"/>
              <a:cs typeface="+mn-cs"/>
            </a:rPr>
            <a:t>していたが、</a:t>
          </a:r>
          <a:r>
            <a:rPr kumimoji="1" lang="ja-JP" altLang="ja-JP" sz="1100">
              <a:solidFill>
                <a:schemeClr val="dk1"/>
              </a:solidFill>
              <a:effectLst/>
              <a:latin typeface="+mn-lt"/>
              <a:ea typeface="+mn-ea"/>
              <a:cs typeface="+mn-cs"/>
            </a:rPr>
            <a:t>令和４年度をピークに</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年度から</a:t>
          </a:r>
          <a:r>
            <a:rPr kumimoji="1" lang="ja-JP" altLang="ja-JP" sz="1100">
              <a:solidFill>
                <a:schemeClr val="dk1"/>
              </a:solidFill>
              <a:effectLst/>
              <a:latin typeface="+mn-lt"/>
              <a:ea typeface="+mn-ea"/>
              <a:cs typeface="+mn-cs"/>
            </a:rPr>
            <a:t>減少</a:t>
          </a:r>
          <a:r>
            <a:rPr kumimoji="1" lang="ja-JP" altLang="en-US" sz="1100">
              <a:solidFill>
                <a:schemeClr val="dk1"/>
              </a:solidFill>
              <a:effectLst/>
              <a:latin typeface="+mn-lt"/>
              <a:ea typeface="+mn-ea"/>
              <a:cs typeface="+mn-cs"/>
            </a:rPr>
            <a:t>に転じた。</a:t>
          </a:r>
          <a:endParaRPr lang="ja-JP" altLang="ja-JP" sz="1400">
            <a:effectLst/>
          </a:endParaRPr>
        </a:p>
        <a:p>
          <a:r>
            <a:rPr kumimoji="1" lang="ja-JP" altLang="ja-JP" sz="1100">
              <a:solidFill>
                <a:schemeClr val="dk1"/>
              </a:solidFill>
              <a:effectLst/>
              <a:latin typeface="+mn-lt"/>
              <a:ea typeface="+mn-ea"/>
              <a:cs typeface="+mn-cs"/>
            </a:rPr>
            <a:t>　今後も、より有利な地方債の活用に努め、健全な財政運営に努める。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満期一括償還地方債の起債は無し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三重県御浜町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一般会計等に係る地方債の現在高においては、平成３０年度から防災無線デジタル化事業等の地方債の償還が始まったことや、新規発行債抑制により減少している。</a:t>
          </a:r>
          <a:endParaRPr lang="ja-JP" altLang="ja-JP" sz="1400">
            <a:effectLst/>
          </a:endParaRPr>
        </a:p>
        <a:p>
          <a:r>
            <a:rPr kumimoji="1" lang="ja-JP" altLang="ja-JP" sz="1100">
              <a:solidFill>
                <a:schemeClr val="dk1"/>
              </a:solidFill>
              <a:effectLst/>
              <a:latin typeface="+mn-lt"/>
              <a:ea typeface="+mn-ea"/>
              <a:cs typeface="+mn-cs"/>
            </a:rPr>
            <a:t>　将来負担比率の分子はマイナスとなったが、今後も、新規発行債抑制や交付税措置の高い地方債を優先的に借入れるなど、財政の健全化に努めていく。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三重県御浜町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財政調整基金に前年度決算剰余金の一部を積み立て、</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その他の基金についても取り崩すことが無かったため、</a:t>
          </a:r>
          <a:r>
            <a:rPr kumimoji="1" lang="ja-JP" altLang="ja-JP" sz="1100">
              <a:solidFill>
                <a:schemeClr val="dk1"/>
              </a:solidFill>
              <a:effectLst/>
              <a:latin typeface="+mn-lt"/>
              <a:ea typeface="+mn-ea"/>
              <a:cs typeface="+mn-cs"/>
            </a:rPr>
            <a:t>全体として増加となった。</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基金の使途の明確化を図るため、計画的な各基金への積立、取り崩しを行う。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公共施設整備基金：公用又は公共用に供する施設の整備の財源として活用。</a:t>
          </a:r>
          <a:endParaRPr lang="ja-JP" altLang="ja-JP" sz="1400">
            <a:effectLst/>
          </a:endParaRPr>
        </a:p>
        <a:p>
          <a:r>
            <a:rPr kumimoji="1" lang="ja-JP" altLang="ja-JP" sz="1100">
              <a:solidFill>
                <a:schemeClr val="dk1"/>
              </a:solidFill>
              <a:effectLst/>
              <a:latin typeface="+mn-lt"/>
              <a:ea typeface="+mn-ea"/>
              <a:cs typeface="+mn-cs"/>
            </a:rPr>
            <a:t>　福祉基金：保健福祉の増進を図る。</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ふるさと応援基金等を積み立てたため増となった。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基金の使途の明確化を図るため、計画的な各基金への積立、取り崩しを行う。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取崩しを行うことなく、</a:t>
          </a:r>
          <a:r>
            <a:rPr kumimoji="1" lang="ja-JP" altLang="ja-JP" sz="1100">
              <a:solidFill>
                <a:schemeClr val="dk1"/>
              </a:solidFill>
              <a:effectLst/>
              <a:latin typeface="+mn-lt"/>
              <a:ea typeface="+mn-ea"/>
              <a:cs typeface="+mn-cs"/>
            </a:rPr>
            <a:t>決算剰余金</a:t>
          </a:r>
          <a:r>
            <a:rPr kumimoji="1" lang="ja-JP" altLang="en-US" sz="1100">
              <a:solidFill>
                <a:schemeClr val="dk1"/>
              </a:solidFill>
              <a:effectLst/>
              <a:latin typeface="+mn-lt"/>
              <a:ea typeface="+mn-ea"/>
              <a:cs typeface="+mn-cs"/>
            </a:rPr>
            <a:t>の一部を基金へ積み立てたので</a:t>
          </a:r>
          <a:r>
            <a:rPr kumimoji="1" lang="ja-JP" altLang="ja-JP" sz="1100">
              <a:solidFill>
                <a:schemeClr val="dk1"/>
              </a:solidFill>
              <a:effectLst/>
              <a:latin typeface="+mn-lt"/>
              <a:ea typeface="+mn-ea"/>
              <a:cs typeface="+mn-cs"/>
            </a:rPr>
            <a:t>全体として増加となった。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財政調整基金の残高については、災害への備え等のため適切な運用を行う。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取り崩し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積み立て</a:t>
          </a:r>
          <a:r>
            <a:rPr kumimoji="1" lang="ja-JP" altLang="en-US" sz="1100">
              <a:solidFill>
                <a:schemeClr val="dk1"/>
              </a:solidFill>
              <a:effectLst/>
              <a:latin typeface="+mn-lt"/>
              <a:ea typeface="+mn-ea"/>
              <a:cs typeface="+mn-cs"/>
            </a:rPr>
            <a:t>、いずれも行わなかったため増減無しとなった。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公債費</a:t>
          </a:r>
          <a:r>
            <a:rPr kumimoji="1" lang="ja-JP" altLang="en-US" sz="1100">
              <a:solidFill>
                <a:schemeClr val="dk1"/>
              </a:solidFill>
              <a:effectLst/>
              <a:latin typeface="+mn-lt"/>
              <a:ea typeface="+mn-ea"/>
              <a:cs typeface="+mn-cs"/>
            </a:rPr>
            <a:t>の動向を見極めて、計画的な積立て、取崩しを行う。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三重県御浜町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7,938
7,883
88.13
5,422,362
5,219,054
135,206
3,513,922
3,465,790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7" name="角丸四角形 26">
          <a:extLst>
            <a:ext uri="{FF2B5EF4-FFF2-40B4-BE49-F238E27FC236}">
              <a16:creationId xmlns:a16="http://schemas.microsoft.com/office/drawing/2014/main" id="{00000000-0008-0000-0D00-00001B00000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0" name="正方形/長方形 29">
          <a:extLst>
            <a:ext uri="{FF2B5EF4-FFF2-40B4-BE49-F238E27FC236}">
              <a16:creationId xmlns:a16="http://schemas.microsoft.com/office/drawing/2014/main" id="{00000000-0008-0000-0D00-00001E00000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1" name="直線コネクタ 30">
          <a:extLst>
            <a:ext uri="{FF2B5EF4-FFF2-40B4-BE49-F238E27FC236}">
              <a16:creationId xmlns:a16="http://schemas.microsoft.com/office/drawing/2014/main" id="{00000000-0008-0000-0D00-00001F00000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2" name="楕円 31">
          <a:extLst>
            <a:ext uri="{FF2B5EF4-FFF2-40B4-BE49-F238E27FC236}">
              <a16:creationId xmlns:a16="http://schemas.microsoft.com/office/drawing/2014/main" id="{00000000-0008-0000-0D00-00002000000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3" name="フローチャート: 判断 32">
          <a:extLst>
            <a:ext uri="{FF2B5EF4-FFF2-40B4-BE49-F238E27FC236}">
              <a16:creationId xmlns:a16="http://schemas.microsoft.com/office/drawing/2014/main" id="{00000000-0008-0000-0D00-00002100000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5" name="直線コネクタ 34">
          <a:extLst>
            <a:ext uri="{FF2B5EF4-FFF2-40B4-BE49-F238E27FC236}">
              <a16:creationId xmlns:a16="http://schemas.microsoft.com/office/drawing/2014/main" id="{00000000-0008-0000-0D00-00002300000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6" name="直線コネクタ 35">
          <a:extLst>
            <a:ext uri="{FF2B5EF4-FFF2-40B4-BE49-F238E27FC236}">
              <a16:creationId xmlns:a16="http://schemas.microsoft.com/office/drawing/2014/main" id="{00000000-0008-0000-0D00-00002400000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8" name="テキスト ボックス 37">
          <a:extLst>
            <a:ext uri="{FF2B5EF4-FFF2-40B4-BE49-F238E27FC236}">
              <a16:creationId xmlns:a16="http://schemas.microsoft.com/office/drawing/2014/main" id="{00000000-0008-0000-0D00-00002600000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9" name="テキスト ボックス 38">
          <a:extLst>
            <a:ext uri="{FF2B5EF4-FFF2-40B4-BE49-F238E27FC236}">
              <a16:creationId xmlns:a16="http://schemas.microsoft.com/office/drawing/2014/main" id="{00000000-0008-0000-0D00-00002700000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0" name="テキスト ボックス 39">
          <a:extLst>
            <a:ext uri="{FF2B5EF4-FFF2-40B4-BE49-F238E27FC236}">
              <a16:creationId xmlns:a16="http://schemas.microsoft.com/office/drawing/2014/main" id="{00000000-0008-0000-0D00-00002800000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3549147" y="4522246"/>
          <a:ext cx="416296"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5" name="テキスト ボックス 54">
          <a:extLst>
            <a:ext uri="{FF2B5EF4-FFF2-40B4-BE49-F238E27FC236}">
              <a16:creationId xmlns:a16="http://schemas.microsoft.com/office/drawing/2014/main" id="{00000000-0008-0000-0D00-00003700000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本町の有形固定資産償却率</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類似団体より高い水準となっているのは、既存公共施設の老朽化に起因するものである。</a:t>
          </a:r>
          <a:endParaRPr lang="ja-JP" altLang="ja-JP">
            <a:effectLst/>
          </a:endParaRPr>
        </a:p>
        <a:p>
          <a:r>
            <a:rPr kumimoji="1" lang="ja-JP" altLang="ja-JP" sz="1100">
              <a:solidFill>
                <a:schemeClr val="dk1"/>
              </a:solidFill>
              <a:effectLst/>
              <a:latin typeface="+mn-lt"/>
              <a:ea typeface="+mn-ea"/>
              <a:cs typeface="+mn-cs"/>
            </a:rPr>
            <a:t>既存公共施設については「御浜町公共施設等総合管理計画」に基づき長寿命化事業を実施し定期的な修繕、機器更新を行うことにより施設の機能や安全性を確保していく。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6" name="テキスト ボックス 55">
          <a:extLst>
            <a:ext uri="{FF2B5EF4-FFF2-40B4-BE49-F238E27FC236}">
              <a16:creationId xmlns:a16="http://schemas.microsoft.com/office/drawing/2014/main" id="{00000000-0008-0000-0D00-00003800000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7" name="直線コネクタ 56">
          <a:extLst>
            <a:ext uri="{FF2B5EF4-FFF2-40B4-BE49-F238E27FC236}">
              <a16:creationId xmlns:a16="http://schemas.microsoft.com/office/drawing/2014/main" id="{00000000-0008-0000-0D00-00003900000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8" name="テキスト ボックス 57">
          <a:extLst>
            <a:ext uri="{FF2B5EF4-FFF2-40B4-BE49-F238E27FC236}">
              <a16:creationId xmlns:a16="http://schemas.microsoft.com/office/drawing/2014/main" id="{00000000-0008-0000-0D00-00003A000000}"/>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9" name="直線コネクタ 58">
          <a:extLst>
            <a:ext uri="{FF2B5EF4-FFF2-40B4-BE49-F238E27FC236}">
              <a16:creationId xmlns:a16="http://schemas.microsoft.com/office/drawing/2014/main" id="{00000000-0008-0000-0D00-00003B000000}"/>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0" name="テキスト ボックス 59">
          <a:extLst>
            <a:ext uri="{FF2B5EF4-FFF2-40B4-BE49-F238E27FC236}">
              <a16:creationId xmlns:a16="http://schemas.microsoft.com/office/drawing/2014/main" id="{00000000-0008-0000-0D00-00003C000000}"/>
            </a:ext>
          </a:extLst>
        </xdr:cNvPr>
        <xdr:cNvSpPr txBox="1"/>
      </xdr:nvSpPr>
      <xdr:spPr>
        <a:xfrm>
          <a:off x="772811" y="6458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1" name="直線コネクタ 60">
          <a:extLst>
            <a:ext uri="{FF2B5EF4-FFF2-40B4-BE49-F238E27FC236}">
              <a16:creationId xmlns:a16="http://schemas.microsoft.com/office/drawing/2014/main" id="{00000000-0008-0000-0D00-00003D000000}"/>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2" name="テキスト ボックス 61">
          <a:extLst>
            <a:ext uri="{FF2B5EF4-FFF2-40B4-BE49-F238E27FC236}">
              <a16:creationId xmlns:a16="http://schemas.microsoft.com/office/drawing/2014/main" id="{00000000-0008-0000-0D00-00003E000000}"/>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3" name="直線コネクタ 62">
          <a:extLst>
            <a:ext uri="{FF2B5EF4-FFF2-40B4-BE49-F238E27FC236}">
              <a16:creationId xmlns:a16="http://schemas.microsoft.com/office/drawing/2014/main" id="{00000000-0008-0000-0D00-00003F000000}"/>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4" name="テキスト ボックス 63">
          <a:extLst>
            <a:ext uri="{FF2B5EF4-FFF2-40B4-BE49-F238E27FC236}">
              <a16:creationId xmlns:a16="http://schemas.microsoft.com/office/drawing/2014/main" id="{00000000-0008-0000-0D00-000040000000}"/>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6" name="テキスト ボックス 65">
          <a:extLst>
            <a:ext uri="{FF2B5EF4-FFF2-40B4-BE49-F238E27FC236}">
              <a16:creationId xmlns:a16="http://schemas.microsoft.com/office/drawing/2014/main" id="{00000000-0008-0000-0D00-000042000000}"/>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8" name="テキスト ボックス 67">
          <a:extLst>
            <a:ext uri="{FF2B5EF4-FFF2-40B4-BE49-F238E27FC236}">
              <a16:creationId xmlns:a16="http://schemas.microsoft.com/office/drawing/2014/main" id="{00000000-0008-0000-0D00-000044000000}"/>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9" name="有形固定資産減価償却率グラフ枠">
          <a:extLst>
            <a:ext uri="{FF2B5EF4-FFF2-40B4-BE49-F238E27FC236}">
              <a16:creationId xmlns:a16="http://schemas.microsoft.com/office/drawing/2014/main" id="{00000000-0008-0000-0D00-00004500000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142621</xdr:rowOff>
    </xdr:from>
    <xdr:to>
      <xdr:col>23</xdr:col>
      <xdr:colOff>85090</xdr:colOff>
      <xdr:row>35</xdr:row>
      <xdr:rowOff>15875</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flipV="1">
          <a:off x="4206240" y="5270881"/>
          <a:ext cx="1270" cy="1382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19702</xdr:rowOff>
    </xdr:from>
    <xdr:ext cx="405111" cy="259045"/>
    <xdr:sp macro="" textlink="">
      <xdr:nvSpPr>
        <xdr:cNvPr id="71" name="有形固定資産減価償却率最小値テキスト">
          <a:extLst>
            <a:ext uri="{FF2B5EF4-FFF2-40B4-BE49-F238E27FC236}">
              <a16:creationId xmlns:a16="http://schemas.microsoft.com/office/drawing/2014/main" id="{00000000-0008-0000-0D00-000047000000}"/>
            </a:ext>
          </a:extLst>
        </xdr:cNvPr>
        <xdr:cNvSpPr txBox="1"/>
      </xdr:nvSpPr>
      <xdr:spPr>
        <a:xfrm>
          <a:off x="4258945" y="6656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15875</xdr:rowOff>
    </xdr:from>
    <xdr:to>
      <xdr:col>23</xdr:col>
      <xdr:colOff>174625</xdr:colOff>
      <xdr:row>35</xdr:row>
      <xdr:rowOff>15875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4119245" y="665289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89298</xdr:rowOff>
    </xdr:from>
    <xdr:ext cx="405111" cy="259045"/>
    <xdr:sp macro="" textlink="">
      <xdr:nvSpPr>
        <xdr:cNvPr id="73" name="有形固定資産減価償却率最大値テキスト">
          <a:extLst>
            <a:ext uri="{FF2B5EF4-FFF2-40B4-BE49-F238E27FC236}">
              <a16:creationId xmlns:a16="http://schemas.microsoft.com/office/drawing/2014/main" id="{00000000-0008-0000-0D00-000049000000}"/>
            </a:ext>
          </a:extLst>
        </xdr:cNvPr>
        <xdr:cNvSpPr txBox="1"/>
      </xdr:nvSpPr>
      <xdr:spPr>
        <a:xfrm>
          <a:off x="4258945" y="5049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142621</xdr:rowOff>
    </xdr:from>
    <xdr:to>
      <xdr:col>23</xdr:col>
      <xdr:colOff>174625</xdr:colOff>
      <xdr:row>26</xdr:row>
      <xdr:rowOff>142621</xdr:rowOff>
    </xdr:to>
    <xdr:cxnSp macro="">
      <xdr:nvCxnSpPr>
        <xdr:cNvPr id="74" name="直線コネクタ 73">
          <a:extLst>
            <a:ext uri="{FF2B5EF4-FFF2-40B4-BE49-F238E27FC236}">
              <a16:creationId xmlns:a16="http://schemas.microsoft.com/office/drawing/2014/main" id="{00000000-0008-0000-0D00-00004A000000}"/>
            </a:ext>
          </a:extLst>
        </xdr:cNvPr>
        <xdr:cNvCxnSpPr/>
      </xdr:nvCxnSpPr>
      <xdr:spPr>
        <a:xfrm>
          <a:off x="4119245" y="527088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140098</xdr:rowOff>
    </xdr:from>
    <xdr:ext cx="405111" cy="259045"/>
    <xdr:sp macro="" textlink="">
      <xdr:nvSpPr>
        <xdr:cNvPr id="75" name="有形固定資産減価償却率平均値テキスト">
          <a:extLst>
            <a:ext uri="{FF2B5EF4-FFF2-40B4-BE49-F238E27FC236}">
              <a16:creationId xmlns:a16="http://schemas.microsoft.com/office/drawing/2014/main" id="{00000000-0008-0000-0D00-00004B000000}"/>
            </a:ext>
          </a:extLst>
        </xdr:cNvPr>
        <xdr:cNvSpPr txBox="1"/>
      </xdr:nvSpPr>
      <xdr:spPr>
        <a:xfrm>
          <a:off x="4258945" y="59389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161671</xdr:rowOff>
    </xdr:from>
    <xdr:to>
      <xdr:col>23</xdr:col>
      <xdr:colOff>136525</xdr:colOff>
      <xdr:row>31</xdr:row>
      <xdr:rowOff>91821</xdr:rowOff>
    </xdr:to>
    <xdr:sp macro="" textlink="">
      <xdr:nvSpPr>
        <xdr:cNvPr id="76" name="フローチャート: 判断 75">
          <a:extLst>
            <a:ext uri="{FF2B5EF4-FFF2-40B4-BE49-F238E27FC236}">
              <a16:creationId xmlns:a16="http://schemas.microsoft.com/office/drawing/2014/main" id="{00000000-0008-0000-0D00-00004C000000}"/>
            </a:ext>
          </a:extLst>
        </xdr:cNvPr>
        <xdr:cNvSpPr/>
      </xdr:nvSpPr>
      <xdr:spPr>
        <a:xfrm>
          <a:off x="4157345" y="59604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3537585" y="59389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79629</xdr:rowOff>
    </xdr:from>
    <xdr:to>
      <xdr:col>15</xdr:col>
      <xdr:colOff>187325</xdr:colOff>
      <xdr:row>31</xdr:row>
      <xdr:rowOff>9779</xdr:rowOff>
    </xdr:to>
    <xdr:sp macro="" textlink="">
      <xdr:nvSpPr>
        <xdr:cNvPr id="78" name="フローチャート: 判断 77">
          <a:extLst>
            <a:ext uri="{FF2B5EF4-FFF2-40B4-BE49-F238E27FC236}">
              <a16:creationId xmlns:a16="http://schemas.microsoft.com/office/drawing/2014/main" id="{00000000-0008-0000-0D00-00004E000000}"/>
            </a:ext>
          </a:extLst>
        </xdr:cNvPr>
        <xdr:cNvSpPr/>
      </xdr:nvSpPr>
      <xdr:spPr>
        <a:xfrm>
          <a:off x="2867025" y="58784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40767</xdr:rowOff>
    </xdr:from>
    <xdr:to>
      <xdr:col>11</xdr:col>
      <xdr:colOff>187325</xdr:colOff>
      <xdr:row>30</xdr:row>
      <xdr:rowOff>142367</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2196465" y="58395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91313</xdr:rowOff>
    </xdr:from>
    <xdr:to>
      <xdr:col>7</xdr:col>
      <xdr:colOff>187325</xdr:colOff>
      <xdr:row>30</xdr:row>
      <xdr:rowOff>21463</xdr:rowOff>
    </xdr:to>
    <xdr:sp macro="" textlink="">
      <xdr:nvSpPr>
        <xdr:cNvPr id="80" name="フローチャート: 判断 79">
          <a:extLst>
            <a:ext uri="{FF2B5EF4-FFF2-40B4-BE49-F238E27FC236}">
              <a16:creationId xmlns:a16="http://schemas.microsoft.com/office/drawing/2014/main" id="{00000000-0008-0000-0D00-000050000000}"/>
            </a:ext>
          </a:extLst>
        </xdr:cNvPr>
        <xdr:cNvSpPr/>
      </xdr:nvSpPr>
      <xdr:spPr>
        <a:xfrm>
          <a:off x="1525905" y="57224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D00-00005100000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D00-000053000000}"/>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D00-000055000000}"/>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50673</xdr:rowOff>
    </xdr:from>
    <xdr:to>
      <xdr:col>19</xdr:col>
      <xdr:colOff>187325</xdr:colOff>
      <xdr:row>31</xdr:row>
      <xdr:rowOff>152273</xdr:rowOff>
    </xdr:to>
    <xdr:sp macro="" textlink="">
      <xdr:nvSpPr>
        <xdr:cNvPr id="86" name="楕円 85">
          <a:extLst>
            <a:ext uri="{FF2B5EF4-FFF2-40B4-BE49-F238E27FC236}">
              <a16:creationId xmlns:a16="http://schemas.microsoft.com/office/drawing/2014/main" id="{00000000-0008-0000-0D00-000056000000}"/>
            </a:ext>
          </a:extLst>
        </xdr:cNvPr>
        <xdr:cNvSpPr/>
      </xdr:nvSpPr>
      <xdr:spPr>
        <a:xfrm>
          <a:off x="3537585" y="60171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867025" y="59696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53975</xdr:rowOff>
    </xdr:from>
    <xdr:to>
      <xdr:col>19</xdr:col>
      <xdr:colOff>136525</xdr:colOff>
      <xdr:row>31</xdr:row>
      <xdr:rowOff>101473</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917825" y="6020435"/>
          <a:ext cx="67056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122809</xdr:rowOff>
    </xdr:from>
    <xdr:to>
      <xdr:col>11</xdr:col>
      <xdr:colOff>187325</xdr:colOff>
      <xdr:row>31</xdr:row>
      <xdr:rowOff>52959</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2196465" y="59216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2159</xdr:rowOff>
    </xdr:from>
    <xdr:to>
      <xdr:col>15</xdr:col>
      <xdr:colOff>136525</xdr:colOff>
      <xdr:row>31</xdr:row>
      <xdr:rowOff>53975</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2247265" y="5968619"/>
          <a:ext cx="67056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165989</xdr:rowOff>
    </xdr:from>
    <xdr:to>
      <xdr:col>7</xdr:col>
      <xdr:colOff>187325</xdr:colOff>
      <xdr:row>31</xdr:row>
      <xdr:rowOff>96139</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1525905" y="59648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2159</xdr:rowOff>
    </xdr:from>
    <xdr:to>
      <xdr:col>11</xdr:col>
      <xdr:colOff>136525</xdr:colOff>
      <xdr:row>31</xdr:row>
      <xdr:rowOff>45339</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flipV="1">
          <a:off x="1576705" y="5968619"/>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86758</xdr:rowOff>
    </xdr:from>
    <xdr:ext cx="405111" cy="259045"/>
    <xdr:sp macro="" textlink="">
      <xdr:nvSpPr>
        <xdr:cNvPr id="93" name="n_1aveValue有形固定資産減価償却率">
          <a:extLst>
            <a:ext uri="{FF2B5EF4-FFF2-40B4-BE49-F238E27FC236}">
              <a16:creationId xmlns:a16="http://schemas.microsoft.com/office/drawing/2014/main" id="{00000000-0008-0000-0D00-00005D000000}"/>
            </a:ext>
          </a:extLst>
        </xdr:cNvPr>
        <xdr:cNvSpPr txBox="1"/>
      </xdr:nvSpPr>
      <xdr:spPr>
        <a:xfrm>
          <a:off x="3395989" y="571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26306</xdr:rowOff>
    </xdr:from>
    <xdr:ext cx="405111" cy="259045"/>
    <xdr:sp macro="" textlink="">
      <xdr:nvSpPr>
        <xdr:cNvPr id="94" name="n_2aveValue有形固定資産減価償却率">
          <a:extLst>
            <a:ext uri="{FF2B5EF4-FFF2-40B4-BE49-F238E27FC236}">
              <a16:creationId xmlns:a16="http://schemas.microsoft.com/office/drawing/2014/main" id="{00000000-0008-0000-0D00-00005E000000}"/>
            </a:ext>
          </a:extLst>
        </xdr:cNvPr>
        <xdr:cNvSpPr txBox="1"/>
      </xdr:nvSpPr>
      <xdr:spPr>
        <a:xfrm>
          <a:off x="2738129" y="5657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158894</xdr:rowOff>
    </xdr:from>
    <xdr:ext cx="405111" cy="259045"/>
    <xdr:sp macro="" textlink="">
      <xdr:nvSpPr>
        <xdr:cNvPr id="95" name="n_3aveValue有形固定資産減価償却率">
          <a:extLst>
            <a:ext uri="{FF2B5EF4-FFF2-40B4-BE49-F238E27FC236}">
              <a16:creationId xmlns:a16="http://schemas.microsoft.com/office/drawing/2014/main" id="{00000000-0008-0000-0D00-00005F000000}"/>
            </a:ext>
          </a:extLst>
        </xdr:cNvPr>
        <xdr:cNvSpPr txBox="1"/>
      </xdr:nvSpPr>
      <xdr:spPr>
        <a:xfrm>
          <a:off x="2067569" y="5622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37990</xdr:rowOff>
    </xdr:from>
    <xdr:ext cx="405111" cy="259045"/>
    <xdr:sp macro="" textlink="">
      <xdr:nvSpPr>
        <xdr:cNvPr id="96" name="n_4aveValue有形固定資産減価償却率">
          <a:extLst>
            <a:ext uri="{FF2B5EF4-FFF2-40B4-BE49-F238E27FC236}">
              <a16:creationId xmlns:a16="http://schemas.microsoft.com/office/drawing/2014/main" id="{00000000-0008-0000-0D00-000060000000}"/>
            </a:ext>
          </a:extLst>
        </xdr:cNvPr>
        <xdr:cNvSpPr txBox="1"/>
      </xdr:nvSpPr>
      <xdr:spPr>
        <a:xfrm>
          <a:off x="1397009" y="5501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143400</xdr:rowOff>
    </xdr:from>
    <xdr:ext cx="405111" cy="259045"/>
    <xdr:sp macro="" textlink="">
      <xdr:nvSpPr>
        <xdr:cNvPr id="97" name="n_1mainValue有形固定資産減価償却率">
          <a:extLst>
            <a:ext uri="{FF2B5EF4-FFF2-40B4-BE49-F238E27FC236}">
              <a16:creationId xmlns:a16="http://schemas.microsoft.com/office/drawing/2014/main" id="{00000000-0008-0000-0D00-000061000000}"/>
            </a:ext>
          </a:extLst>
        </xdr:cNvPr>
        <xdr:cNvSpPr txBox="1"/>
      </xdr:nvSpPr>
      <xdr:spPr>
        <a:xfrm>
          <a:off x="3395989" y="6109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98" name="n_2mainValue有形固定資産減価償却率">
          <a:extLst>
            <a:ext uri="{FF2B5EF4-FFF2-40B4-BE49-F238E27FC236}">
              <a16:creationId xmlns:a16="http://schemas.microsoft.com/office/drawing/2014/main" id="{00000000-0008-0000-0D00-000062000000}"/>
            </a:ext>
          </a:extLst>
        </xdr:cNvPr>
        <xdr:cNvSpPr txBox="1"/>
      </xdr:nvSpPr>
      <xdr:spPr>
        <a:xfrm>
          <a:off x="2738129"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44086</xdr:rowOff>
    </xdr:from>
    <xdr:ext cx="405111" cy="259045"/>
    <xdr:sp macro="" textlink="">
      <xdr:nvSpPr>
        <xdr:cNvPr id="99" name="n_3mainValue有形固定資産減価償却率">
          <a:extLst>
            <a:ext uri="{FF2B5EF4-FFF2-40B4-BE49-F238E27FC236}">
              <a16:creationId xmlns:a16="http://schemas.microsoft.com/office/drawing/2014/main" id="{00000000-0008-0000-0D00-000063000000}"/>
            </a:ext>
          </a:extLst>
        </xdr:cNvPr>
        <xdr:cNvSpPr txBox="1"/>
      </xdr:nvSpPr>
      <xdr:spPr>
        <a:xfrm>
          <a:off x="2067569" y="601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87266</xdr:rowOff>
    </xdr:from>
    <xdr:ext cx="405111" cy="259045"/>
    <xdr:sp macro="" textlink="">
      <xdr:nvSpPr>
        <xdr:cNvPr id="100" name="n_4mainValue有形固定資産減価償却率">
          <a:extLst>
            <a:ext uri="{FF2B5EF4-FFF2-40B4-BE49-F238E27FC236}">
              <a16:creationId xmlns:a16="http://schemas.microsoft.com/office/drawing/2014/main" id="{00000000-0008-0000-0D00-000064000000}"/>
            </a:ext>
          </a:extLst>
        </xdr:cNvPr>
        <xdr:cNvSpPr txBox="1"/>
      </xdr:nvSpPr>
      <xdr:spPr>
        <a:xfrm>
          <a:off x="1397009" y="6053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[ 242.1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D00-00007100000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本町の債務償還比率は、前年度に引き続き改善した。　これは、地方債の償還と新規発行債の抑制により、将来負担額が減少したことに加え、基金等の積立により、充当可能財源について、前年度以上の規模で確保できていることによる。</a:t>
          </a:r>
          <a:endParaRPr lang="ja-JP" altLang="ja-JP">
            <a:effectLst/>
          </a:endParaRPr>
        </a:p>
        <a:p>
          <a:r>
            <a:rPr kumimoji="1" lang="ja-JP" altLang="ja-JP" sz="1100">
              <a:solidFill>
                <a:schemeClr val="dk1"/>
              </a:solidFill>
              <a:effectLst/>
              <a:latin typeface="+mn-lt"/>
              <a:ea typeface="+mn-ea"/>
              <a:cs typeface="+mn-cs"/>
            </a:rPr>
            <a:t>引き続き行財政改革に取り組むとともに効果的かつ効率的な町債発行に努める。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D00-00008000000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122965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flipV="1">
          <a:off x="13027660" y="5211868"/>
          <a:ext cx="1269" cy="1212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126792</xdr:rowOff>
    </xdr:from>
    <xdr:ext cx="560923" cy="259045"/>
    <xdr:sp macro="" textlink="">
      <xdr:nvSpPr>
        <xdr:cNvPr id="130" name="債務償還比率最小値テキスト">
          <a:extLst>
            <a:ext uri="{FF2B5EF4-FFF2-40B4-BE49-F238E27FC236}">
              <a16:creationId xmlns:a16="http://schemas.microsoft.com/office/drawing/2014/main" id="{00000000-0008-0000-0D00-000082000000}"/>
            </a:ext>
          </a:extLst>
        </xdr:cNvPr>
        <xdr:cNvSpPr txBox="1"/>
      </xdr:nvSpPr>
      <xdr:spPr>
        <a:xfrm>
          <a:off x="13080365" y="64285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122965</xdr:rowOff>
    </xdr:from>
    <xdr:to>
      <xdr:col>76</xdr:col>
      <xdr:colOff>111125</xdr:colOff>
      <xdr:row>33</xdr:row>
      <xdr:rowOff>122965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2963525" y="6424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00000000-0008-0000-0D00-000084000000}"/>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60434</xdr:rowOff>
    </xdr:from>
    <xdr:ext cx="469744" cy="259045"/>
    <xdr:sp macro="" textlink="">
      <xdr:nvSpPr>
        <xdr:cNvPr id="134" name="債務償還比率平均値テキスト">
          <a:extLst>
            <a:ext uri="{FF2B5EF4-FFF2-40B4-BE49-F238E27FC236}">
              <a16:creationId xmlns:a16="http://schemas.microsoft.com/office/drawing/2014/main" id="{00000000-0008-0000-0D00-000086000000}"/>
            </a:ext>
          </a:extLst>
        </xdr:cNvPr>
        <xdr:cNvSpPr txBox="1"/>
      </xdr:nvSpPr>
      <xdr:spPr>
        <a:xfrm>
          <a:off x="13080365" y="55239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82007</xdr:rowOff>
    </xdr:from>
    <xdr:to>
      <xdr:col>76</xdr:col>
      <xdr:colOff>73025</xdr:colOff>
      <xdr:row>29</xdr:row>
      <xdr:rowOff>12157</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3001625" y="55455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94601</xdr:rowOff>
    </xdr:from>
    <xdr:to>
      <xdr:col>72</xdr:col>
      <xdr:colOff>123825</xdr:colOff>
      <xdr:row>29</xdr:row>
      <xdr:rowOff>24751</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2359005" y="55581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77809</xdr:rowOff>
    </xdr:from>
    <xdr:to>
      <xdr:col>68</xdr:col>
      <xdr:colOff>123825</xdr:colOff>
      <xdr:row>29</xdr:row>
      <xdr:rowOff>7959</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1688445" y="55413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875</xdr:rowOff>
    </xdr:from>
    <xdr:to>
      <xdr:col>64</xdr:col>
      <xdr:colOff>123825</xdr:colOff>
      <xdr:row>29</xdr:row>
      <xdr:rowOff>102475</xdr:rowOff>
    </xdr:to>
    <xdr:sp macro="" textlink="">
      <xdr:nvSpPr>
        <xdr:cNvPr id="138" name="フローチャート: 判断 137">
          <a:extLst>
            <a:ext uri="{FF2B5EF4-FFF2-40B4-BE49-F238E27FC236}">
              <a16:creationId xmlns:a16="http://schemas.microsoft.com/office/drawing/2014/main" id="{00000000-0008-0000-0D00-00008A000000}"/>
            </a:ext>
          </a:extLst>
        </xdr:cNvPr>
        <xdr:cNvSpPr/>
      </xdr:nvSpPr>
      <xdr:spPr>
        <a:xfrm>
          <a:off x="11017885" y="563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5433</xdr:rowOff>
    </xdr:from>
    <xdr:to>
      <xdr:col>60</xdr:col>
      <xdr:colOff>123825</xdr:colOff>
      <xdr:row>29</xdr:row>
      <xdr:rowOff>107033</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0347325" y="563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D00-00008F00000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151744</xdr:rowOff>
    </xdr:from>
    <xdr:to>
      <xdr:col>76</xdr:col>
      <xdr:colOff>73025</xdr:colOff>
      <xdr:row>28</xdr:row>
      <xdr:rowOff>81894</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3001625" y="54476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3171</xdr:rowOff>
    </xdr:from>
    <xdr:ext cx="469744" cy="259045"/>
    <xdr:sp macro="" textlink="">
      <xdr:nvSpPr>
        <xdr:cNvPr id="146" name="債務償還比率該当値テキスト">
          <a:extLst>
            <a:ext uri="{FF2B5EF4-FFF2-40B4-BE49-F238E27FC236}">
              <a16:creationId xmlns:a16="http://schemas.microsoft.com/office/drawing/2014/main" id="{00000000-0008-0000-0D00-000092000000}"/>
            </a:ext>
          </a:extLst>
        </xdr:cNvPr>
        <xdr:cNvSpPr txBox="1"/>
      </xdr:nvSpPr>
      <xdr:spPr>
        <a:xfrm>
          <a:off x="13080365" y="529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106235</xdr:rowOff>
    </xdr:from>
    <xdr:to>
      <xdr:col>72</xdr:col>
      <xdr:colOff>123825</xdr:colOff>
      <xdr:row>29</xdr:row>
      <xdr:rowOff>36385</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2359005" y="55697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31094</xdr:rowOff>
    </xdr:from>
    <xdr:to>
      <xdr:col>76</xdr:col>
      <xdr:colOff>22225</xdr:colOff>
      <xdr:row>28</xdr:row>
      <xdr:rowOff>157035</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flipV="1">
          <a:off x="12409805" y="5494634"/>
          <a:ext cx="619760" cy="125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127826</xdr:rowOff>
    </xdr:from>
    <xdr:to>
      <xdr:col>68</xdr:col>
      <xdr:colOff>123825</xdr:colOff>
      <xdr:row>29</xdr:row>
      <xdr:rowOff>57976</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1688445" y="55913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157035</xdr:rowOff>
    </xdr:from>
    <xdr:to>
      <xdr:col>72</xdr:col>
      <xdr:colOff>73025</xdr:colOff>
      <xdr:row>29</xdr:row>
      <xdr:rowOff>7176</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1739245" y="5620575"/>
          <a:ext cx="67056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158122</xdr:rowOff>
    </xdr:from>
    <xdr:to>
      <xdr:col>64</xdr:col>
      <xdr:colOff>123825</xdr:colOff>
      <xdr:row>30</xdr:row>
      <xdr:rowOff>88272</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1017885" y="57893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7176</xdr:rowOff>
    </xdr:from>
    <xdr:to>
      <xdr:col>68</xdr:col>
      <xdr:colOff>73025</xdr:colOff>
      <xdr:row>30</xdr:row>
      <xdr:rowOff>37472</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1068685" y="5638356"/>
          <a:ext cx="670560" cy="19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46884</xdr:rowOff>
    </xdr:from>
    <xdr:to>
      <xdr:col>60</xdr:col>
      <xdr:colOff>123825</xdr:colOff>
      <xdr:row>30</xdr:row>
      <xdr:rowOff>148484</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0347325" y="584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37472</xdr:rowOff>
    </xdr:from>
    <xdr:to>
      <xdr:col>64</xdr:col>
      <xdr:colOff>73025</xdr:colOff>
      <xdr:row>30</xdr:row>
      <xdr:rowOff>97684</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flipV="1">
          <a:off x="10398125" y="5836292"/>
          <a:ext cx="670560" cy="6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41278</xdr:rowOff>
    </xdr:from>
    <xdr:ext cx="469744" cy="259045"/>
    <xdr:sp macro="" textlink="">
      <xdr:nvSpPr>
        <xdr:cNvPr id="155" name="n_1aveValue債務償還比率">
          <a:extLst>
            <a:ext uri="{FF2B5EF4-FFF2-40B4-BE49-F238E27FC236}">
              <a16:creationId xmlns:a16="http://schemas.microsoft.com/office/drawing/2014/main" id="{00000000-0008-0000-0D00-00009B000000}"/>
            </a:ext>
          </a:extLst>
        </xdr:cNvPr>
        <xdr:cNvSpPr txBox="1"/>
      </xdr:nvSpPr>
      <xdr:spPr>
        <a:xfrm>
          <a:off x="12185092" y="533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24486</xdr:rowOff>
    </xdr:from>
    <xdr:ext cx="469744" cy="259045"/>
    <xdr:sp macro="" textlink="">
      <xdr:nvSpPr>
        <xdr:cNvPr id="156" name="n_2aveValue債務償還比率">
          <a:extLst>
            <a:ext uri="{FF2B5EF4-FFF2-40B4-BE49-F238E27FC236}">
              <a16:creationId xmlns:a16="http://schemas.microsoft.com/office/drawing/2014/main" id="{00000000-0008-0000-0D00-00009C000000}"/>
            </a:ext>
          </a:extLst>
        </xdr:cNvPr>
        <xdr:cNvSpPr txBox="1"/>
      </xdr:nvSpPr>
      <xdr:spPr>
        <a:xfrm>
          <a:off x="11527232" y="532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119002</xdr:rowOff>
    </xdr:from>
    <xdr:ext cx="469744" cy="259045"/>
    <xdr:sp macro="" textlink="">
      <xdr:nvSpPr>
        <xdr:cNvPr id="157" name="n_3aveValue債務償還比率">
          <a:extLst>
            <a:ext uri="{FF2B5EF4-FFF2-40B4-BE49-F238E27FC236}">
              <a16:creationId xmlns:a16="http://schemas.microsoft.com/office/drawing/2014/main" id="{00000000-0008-0000-0D00-00009D000000}"/>
            </a:ext>
          </a:extLst>
        </xdr:cNvPr>
        <xdr:cNvSpPr txBox="1"/>
      </xdr:nvSpPr>
      <xdr:spPr>
        <a:xfrm>
          <a:off x="10856672" y="5414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123560</xdr:rowOff>
    </xdr:from>
    <xdr:ext cx="469744" cy="259045"/>
    <xdr:sp macro="" textlink="">
      <xdr:nvSpPr>
        <xdr:cNvPr id="158" name="n_4aveValue債務償還比率">
          <a:extLst>
            <a:ext uri="{FF2B5EF4-FFF2-40B4-BE49-F238E27FC236}">
              <a16:creationId xmlns:a16="http://schemas.microsoft.com/office/drawing/2014/main" id="{00000000-0008-0000-0D00-00009E000000}"/>
            </a:ext>
          </a:extLst>
        </xdr:cNvPr>
        <xdr:cNvSpPr txBox="1"/>
      </xdr:nvSpPr>
      <xdr:spPr>
        <a:xfrm>
          <a:off x="10186112" y="541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27512</xdr:rowOff>
    </xdr:from>
    <xdr:ext cx="469744" cy="259045"/>
    <xdr:sp macro="" textlink="">
      <xdr:nvSpPr>
        <xdr:cNvPr id="159" name="n_1mainValue債務償還比率">
          <a:extLst>
            <a:ext uri="{FF2B5EF4-FFF2-40B4-BE49-F238E27FC236}">
              <a16:creationId xmlns:a16="http://schemas.microsoft.com/office/drawing/2014/main" id="{00000000-0008-0000-0D00-00009F000000}"/>
            </a:ext>
          </a:extLst>
        </xdr:cNvPr>
        <xdr:cNvSpPr txBox="1"/>
      </xdr:nvSpPr>
      <xdr:spPr>
        <a:xfrm>
          <a:off x="12185092" y="5658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49103</xdr:rowOff>
    </xdr:from>
    <xdr:ext cx="469744" cy="259045"/>
    <xdr:sp macro="" textlink="">
      <xdr:nvSpPr>
        <xdr:cNvPr id="160" name="n_2mainValue債務償還比率">
          <a:extLst>
            <a:ext uri="{FF2B5EF4-FFF2-40B4-BE49-F238E27FC236}">
              <a16:creationId xmlns:a16="http://schemas.microsoft.com/office/drawing/2014/main" id="{00000000-0008-0000-0D00-0000A0000000}"/>
            </a:ext>
          </a:extLst>
        </xdr:cNvPr>
        <xdr:cNvSpPr txBox="1"/>
      </xdr:nvSpPr>
      <xdr:spPr>
        <a:xfrm>
          <a:off x="11527232" y="5680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79399</xdr:rowOff>
    </xdr:from>
    <xdr:ext cx="469744" cy="259045"/>
    <xdr:sp macro="" textlink="">
      <xdr:nvSpPr>
        <xdr:cNvPr id="161" name="n_3mainValue債務償還比率">
          <a:extLst>
            <a:ext uri="{FF2B5EF4-FFF2-40B4-BE49-F238E27FC236}">
              <a16:creationId xmlns:a16="http://schemas.microsoft.com/office/drawing/2014/main" id="{00000000-0008-0000-0D00-0000A1000000}"/>
            </a:ext>
          </a:extLst>
        </xdr:cNvPr>
        <xdr:cNvSpPr txBox="1"/>
      </xdr:nvSpPr>
      <xdr:spPr>
        <a:xfrm>
          <a:off x="10856672" y="5878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139611</xdr:rowOff>
    </xdr:from>
    <xdr:ext cx="469744" cy="259045"/>
    <xdr:sp macro="" textlink="">
      <xdr:nvSpPr>
        <xdr:cNvPr id="162" name="n_4mainValue債務償還比率">
          <a:extLst>
            <a:ext uri="{FF2B5EF4-FFF2-40B4-BE49-F238E27FC236}">
              <a16:creationId xmlns:a16="http://schemas.microsoft.com/office/drawing/2014/main" id="{00000000-0008-0000-0D00-0000A2000000}"/>
            </a:ext>
          </a:extLst>
        </xdr:cNvPr>
        <xdr:cNvSpPr txBox="1"/>
      </xdr:nvSpPr>
      <xdr:spPr>
        <a:xfrm>
          <a:off x="10186112" y="593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D00-0000A300000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D00-0000A4000000}"/>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D00-0000A700000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D00-0000A800000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三重県御浜町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7,938
7,883
88.13
5,422,362
5,219,054
135,206
3,513,922
3,465,790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15240</xdr:rowOff>
    </xdr:from>
    <xdr:to>
      <xdr:col>24</xdr:col>
      <xdr:colOff>62865</xdr:colOff>
      <xdr:row>41</xdr:row>
      <xdr:rowOff>93345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086225" y="554736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97172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124960"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93345</xdr:rowOff>
    </xdr:from>
    <xdr:to>
      <xdr:col>24</xdr:col>
      <xdr:colOff>152400</xdr:colOff>
      <xdr:row>41</xdr:row>
      <xdr:rowOff>93345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020820" y="69665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133367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124960" y="5330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15240</xdr:rowOff>
    </xdr:from>
    <xdr:to>
      <xdr:col>24</xdr:col>
      <xdr:colOff>152400</xdr:colOff>
      <xdr:row>33</xdr:row>
      <xdr:rowOff>15240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020820" y="55473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102887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124960" y="647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124460</xdr:rowOff>
    </xdr:from>
    <xdr:to>
      <xdr:col>24</xdr:col>
      <xdr:colOff>114300</xdr:colOff>
      <xdr:row>39</xdr:row>
      <xdr:rowOff>54610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036060" y="6494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113030</xdr:rowOff>
    </xdr:from>
    <xdr:to>
      <xdr:col>20</xdr:col>
      <xdr:colOff>38100</xdr:colOff>
      <xdr:row>39</xdr:row>
      <xdr:rowOff>43180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312160" y="64833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74930</xdr:rowOff>
    </xdr:from>
    <xdr:to>
      <xdr:col>15</xdr:col>
      <xdr:colOff>101600</xdr:colOff>
      <xdr:row>39</xdr:row>
      <xdr:rowOff>5080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514600" y="6445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38735</xdr:rowOff>
    </xdr:from>
    <xdr:to>
      <xdr:col>10</xdr:col>
      <xdr:colOff>165100</xdr:colOff>
      <xdr:row>38</xdr:row>
      <xdr:rowOff>140335</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7399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141605</xdr:rowOff>
    </xdr:from>
    <xdr:to>
      <xdr:col>6</xdr:col>
      <xdr:colOff>38100</xdr:colOff>
      <xdr:row>38</xdr:row>
      <xdr:rowOff>71755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965200" y="63442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59690</xdr:rowOff>
    </xdr:from>
    <xdr:to>
      <xdr:col>20</xdr:col>
      <xdr:colOff>38100</xdr:colOff>
      <xdr:row>38</xdr:row>
      <xdr:rowOff>161290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312160" y="64300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74" name="楕円 73">
          <a:extLst>
            <a:ext uri="{FF2B5EF4-FFF2-40B4-BE49-F238E27FC236}">
              <a16:creationId xmlns:a16="http://schemas.microsoft.com/office/drawing/2014/main" id="{00000000-0008-0000-0E00-00004A000000}"/>
            </a:ext>
          </a:extLst>
        </xdr:cNvPr>
        <xdr:cNvSpPr/>
      </xdr:nvSpPr>
      <xdr:spPr>
        <a:xfrm>
          <a:off x="25146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99060</xdr:rowOff>
    </xdr:from>
    <xdr:to>
      <xdr:col>19</xdr:col>
      <xdr:colOff>177800</xdr:colOff>
      <xdr:row>38</xdr:row>
      <xdr:rowOff>110490</xdr:rowOff>
    </xdr:to>
    <xdr:cxnSp macro="">
      <xdr:nvCxnSpPr>
        <xdr:cNvPr id="75" name="直線コネクタ 74">
          <a:extLst>
            <a:ext uri="{FF2B5EF4-FFF2-40B4-BE49-F238E27FC236}">
              <a16:creationId xmlns:a16="http://schemas.microsoft.com/office/drawing/2014/main" id="{00000000-0008-0000-0E00-00004B000000}"/>
            </a:ext>
          </a:extLst>
        </xdr:cNvPr>
        <xdr:cNvCxnSpPr/>
      </xdr:nvCxnSpPr>
      <xdr:spPr>
        <a:xfrm>
          <a:off x="2565400" y="646938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2540</xdr:rowOff>
    </xdr:from>
    <xdr:to>
      <xdr:col>10</xdr:col>
      <xdr:colOff>165100</xdr:colOff>
      <xdr:row>38</xdr:row>
      <xdr:rowOff>104140</xdr:rowOff>
    </xdr:to>
    <xdr:sp macro="" textlink="">
      <xdr:nvSpPr>
        <xdr:cNvPr id="76" name="楕円 75">
          <a:extLst>
            <a:ext uri="{FF2B5EF4-FFF2-40B4-BE49-F238E27FC236}">
              <a16:creationId xmlns:a16="http://schemas.microsoft.com/office/drawing/2014/main" id="{00000000-0008-0000-0E00-00004C000000}"/>
            </a:ext>
          </a:extLst>
        </xdr:cNvPr>
        <xdr:cNvSpPr/>
      </xdr:nvSpPr>
      <xdr:spPr>
        <a:xfrm>
          <a:off x="17399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53340</xdr:rowOff>
    </xdr:from>
    <xdr:to>
      <xdr:col>15</xdr:col>
      <xdr:colOff>50800</xdr:colOff>
      <xdr:row>38</xdr:row>
      <xdr:rowOff>99060</xdr:rowOff>
    </xdr:to>
    <xdr:cxnSp macro="">
      <xdr:nvCxnSpPr>
        <xdr:cNvPr id="77" name="直線コネクタ 76">
          <a:extLst>
            <a:ext uri="{FF2B5EF4-FFF2-40B4-BE49-F238E27FC236}">
              <a16:creationId xmlns:a16="http://schemas.microsoft.com/office/drawing/2014/main" id="{00000000-0008-0000-0E00-00004D000000}"/>
            </a:ext>
          </a:extLst>
        </xdr:cNvPr>
        <xdr:cNvCxnSpPr/>
      </xdr:nvCxnSpPr>
      <xdr:spPr>
        <a:xfrm>
          <a:off x="1790700" y="642366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34925</xdr:rowOff>
    </xdr:from>
    <xdr:to>
      <xdr:col>6</xdr:col>
      <xdr:colOff>38100</xdr:colOff>
      <xdr:row>38</xdr:row>
      <xdr:rowOff>136525</xdr:rowOff>
    </xdr:to>
    <xdr:sp macro="" textlink="">
      <xdr:nvSpPr>
        <xdr:cNvPr id="78" name="楕円 77">
          <a:extLst>
            <a:ext uri="{FF2B5EF4-FFF2-40B4-BE49-F238E27FC236}">
              <a16:creationId xmlns:a16="http://schemas.microsoft.com/office/drawing/2014/main" id="{00000000-0008-0000-0E00-00004E000000}"/>
            </a:ext>
          </a:extLst>
        </xdr:cNvPr>
        <xdr:cNvSpPr/>
      </xdr:nvSpPr>
      <xdr:spPr>
        <a:xfrm>
          <a:off x="965200" y="64052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53340</xdr:rowOff>
    </xdr:from>
    <xdr:to>
      <xdr:col>10</xdr:col>
      <xdr:colOff>114300</xdr:colOff>
      <xdr:row>38</xdr:row>
      <xdr:rowOff>85725</xdr:rowOff>
    </xdr:to>
    <xdr:cxnSp macro="">
      <xdr:nvCxnSpPr>
        <xdr:cNvPr id="79" name="直線コネクタ 78">
          <a:extLst>
            <a:ext uri="{FF2B5EF4-FFF2-40B4-BE49-F238E27FC236}">
              <a16:creationId xmlns:a16="http://schemas.microsoft.com/office/drawing/2014/main" id="{00000000-0008-0000-0E00-00004F000000}"/>
            </a:ext>
          </a:extLst>
        </xdr:cNvPr>
        <xdr:cNvCxnSpPr/>
      </xdr:nvCxnSpPr>
      <xdr:spPr>
        <a:xfrm flipV="1">
          <a:off x="1008380" y="6423660"/>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34307</xdr:rowOff>
    </xdr:from>
    <xdr:ext cx="405111" cy="259045"/>
    <xdr:sp macro="" textlink="">
      <xdr:nvSpPr>
        <xdr:cNvPr id="80" name="n_1aveValue【道路】&#10;有形固定資産減価償却率">
          <a:extLst>
            <a:ext uri="{FF2B5EF4-FFF2-40B4-BE49-F238E27FC236}">
              <a16:creationId xmlns:a16="http://schemas.microsoft.com/office/drawing/2014/main" id="{00000000-0008-0000-0E00-000050000000}"/>
            </a:ext>
          </a:extLst>
        </xdr:cNvPr>
        <xdr:cNvSpPr txBox="1"/>
      </xdr:nvSpPr>
      <xdr:spPr>
        <a:xfrm>
          <a:off x="317056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167657</xdr:rowOff>
    </xdr:from>
    <xdr:ext cx="405111" cy="259045"/>
    <xdr:sp macro="" textlink="">
      <xdr:nvSpPr>
        <xdr:cNvPr id="81" name="n_2aveValue【道路】&#10;有形固定資産減価償却率">
          <a:extLst>
            <a:ext uri="{FF2B5EF4-FFF2-40B4-BE49-F238E27FC236}">
              <a16:creationId xmlns:a16="http://schemas.microsoft.com/office/drawing/2014/main" id="{00000000-0008-0000-0E00-000051000000}"/>
            </a:ext>
          </a:extLst>
        </xdr:cNvPr>
        <xdr:cNvSpPr txBox="1"/>
      </xdr:nvSpPr>
      <xdr:spPr>
        <a:xfrm>
          <a:off x="238570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131462</xdr:rowOff>
    </xdr:from>
    <xdr:ext cx="405111" cy="259045"/>
    <xdr:sp macro="" textlink="">
      <xdr:nvSpPr>
        <xdr:cNvPr id="82" name="n_3aveValue【道路】&#10;有形固定資産減価償却率">
          <a:extLst>
            <a:ext uri="{FF2B5EF4-FFF2-40B4-BE49-F238E27FC236}">
              <a16:creationId xmlns:a16="http://schemas.microsoft.com/office/drawing/2014/main" id="{00000000-0008-0000-0E00-000052000000}"/>
            </a:ext>
          </a:extLst>
        </xdr:cNvPr>
        <xdr:cNvSpPr txBox="1"/>
      </xdr:nvSpPr>
      <xdr:spPr>
        <a:xfrm>
          <a:off x="161100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88282</xdr:rowOff>
    </xdr:from>
    <xdr:ext cx="405111" cy="259045"/>
    <xdr:sp macro="" textlink="">
      <xdr:nvSpPr>
        <xdr:cNvPr id="83" name="n_4aveValue【道路】&#10;有形固定資産減価償却率">
          <a:extLst>
            <a:ext uri="{FF2B5EF4-FFF2-40B4-BE49-F238E27FC236}">
              <a16:creationId xmlns:a16="http://schemas.microsoft.com/office/drawing/2014/main" id="{00000000-0008-0000-0E00-000053000000}"/>
            </a:ext>
          </a:extLst>
        </xdr:cNvPr>
        <xdr:cNvSpPr txBox="1"/>
      </xdr:nvSpPr>
      <xdr:spPr>
        <a:xfrm>
          <a:off x="836304" y="612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6367</xdr:rowOff>
    </xdr:from>
    <xdr:ext cx="405111" cy="259045"/>
    <xdr:sp macro="" textlink="">
      <xdr:nvSpPr>
        <xdr:cNvPr id="84" name="n_1mainValue【道路】&#10;有形固定資産減価償却率">
          <a:extLst>
            <a:ext uri="{FF2B5EF4-FFF2-40B4-BE49-F238E27FC236}">
              <a16:creationId xmlns:a16="http://schemas.microsoft.com/office/drawing/2014/main" id="{00000000-0008-0000-0E00-000054000000}"/>
            </a:ext>
          </a:extLst>
        </xdr:cNvPr>
        <xdr:cNvSpPr txBox="1"/>
      </xdr:nvSpPr>
      <xdr:spPr>
        <a:xfrm>
          <a:off x="3170564" y="620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5" name="n_2mainValue【道路】&#10;有形固定資産減価償却率">
          <a:extLst>
            <a:ext uri="{FF2B5EF4-FFF2-40B4-BE49-F238E27FC236}">
              <a16:creationId xmlns:a16="http://schemas.microsoft.com/office/drawing/2014/main" id="{00000000-0008-0000-0E00-000055000000}"/>
            </a:ext>
          </a:extLst>
        </xdr:cNvPr>
        <xdr:cNvSpPr txBox="1"/>
      </xdr:nvSpPr>
      <xdr:spPr>
        <a:xfrm>
          <a:off x="238570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120667</xdr:rowOff>
    </xdr:from>
    <xdr:ext cx="405111" cy="259045"/>
    <xdr:sp macro="" textlink="">
      <xdr:nvSpPr>
        <xdr:cNvPr id="86" name="n_3mainValue【道路】&#10;有形固定資産減価償却率">
          <a:extLst>
            <a:ext uri="{FF2B5EF4-FFF2-40B4-BE49-F238E27FC236}">
              <a16:creationId xmlns:a16="http://schemas.microsoft.com/office/drawing/2014/main" id="{00000000-0008-0000-0E00-000056000000}"/>
            </a:ext>
          </a:extLst>
        </xdr:cNvPr>
        <xdr:cNvSpPr txBox="1"/>
      </xdr:nvSpPr>
      <xdr:spPr>
        <a:xfrm>
          <a:off x="161100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127652</xdr:rowOff>
    </xdr:from>
    <xdr:ext cx="405111" cy="259045"/>
    <xdr:sp macro="" textlink="">
      <xdr:nvSpPr>
        <xdr:cNvPr id="87" name="n_4mainValue【道路】&#10;有形固定資産減価償却率">
          <a:extLst>
            <a:ext uri="{FF2B5EF4-FFF2-40B4-BE49-F238E27FC236}">
              <a16:creationId xmlns:a16="http://schemas.microsoft.com/office/drawing/2014/main" id="{00000000-0008-0000-0E00-000057000000}"/>
            </a:ext>
          </a:extLst>
        </xdr:cNvPr>
        <xdr:cNvSpPr txBox="1"/>
      </xdr:nvSpPr>
      <xdr:spPr>
        <a:xfrm>
          <a:off x="836304"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00000000-0008-0000-0E00-000058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a:extLst>
            <a:ext uri="{FF2B5EF4-FFF2-40B4-BE49-F238E27FC236}">
              <a16:creationId xmlns:a16="http://schemas.microsoft.com/office/drawing/2014/main" id="{00000000-0008-0000-0E00-00006000000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00000000-0008-0000-0E00-000061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1" name="テキスト ボックス 100">
          <a:extLst>
            <a:ext uri="{FF2B5EF4-FFF2-40B4-BE49-F238E27FC236}">
              <a16:creationId xmlns:a16="http://schemas.microsoft.com/office/drawing/2014/main" id="{00000000-0008-0000-0E00-000065000000}"/>
            </a:ext>
          </a:extLst>
        </xdr:cNvPr>
        <xdr:cNvSpPr txBox="1"/>
      </xdr:nvSpPr>
      <xdr:spPr>
        <a:xfrm>
          <a:off x="529992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529992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529992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5209768" y="54508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00000000-0008-0000-0E00-00006C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520976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00000000-0008-0000-0E00-00006E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161520</xdr:rowOff>
    </xdr:from>
    <xdr:to>
      <xdr:col>54</xdr:col>
      <xdr:colOff>189865</xdr:colOff>
      <xdr:row>42</xdr:row>
      <xdr:rowOff>12607</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flipV="1">
          <a:off x="9219565" y="5693640"/>
          <a:ext cx="0" cy="1359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16434</xdr:rowOff>
    </xdr:from>
    <xdr:ext cx="534377" cy="259045"/>
    <xdr:sp macro="" textlink="">
      <xdr:nvSpPr>
        <xdr:cNvPr id="112" name="【道路】&#10;一人当たり延長最小値テキスト">
          <a:extLst>
            <a:ext uri="{FF2B5EF4-FFF2-40B4-BE49-F238E27FC236}">
              <a16:creationId xmlns:a16="http://schemas.microsoft.com/office/drawing/2014/main" id="{00000000-0008-0000-0E00-000070000000}"/>
            </a:ext>
          </a:extLst>
        </xdr:cNvPr>
        <xdr:cNvSpPr txBox="1"/>
      </xdr:nvSpPr>
      <xdr:spPr>
        <a:xfrm>
          <a:off x="9258300" y="7057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12607</xdr:rowOff>
    </xdr:from>
    <xdr:to>
      <xdr:col>55</xdr:col>
      <xdr:colOff>88900</xdr:colOff>
      <xdr:row>42</xdr:row>
      <xdr:rowOff>12607</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9154160" y="70534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108197</xdr:rowOff>
    </xdr:from>
    <xdr:ext cx="690189" cy="259045"/>
    <xdr:sp macro="" textlink="">
      <xdr:nvSpPr>
        <xdr:cNvPr id="114" name="【道路】&#10;一人当たり延長最大値テキスト">
          <a:extLst>
            <a:ext uri="{FF2B5EF4-FFF2-40B4-BE49-F238E27FC236}">
              <a16:creationId xmlns:a16="http://schemas.microsoft.com/office/drawing/2014/main" id="{00000000-0008-0000-0E00-000072000000}"/>
            </a:ext>
          </a:extLst>
        </xdr:cNvPr>
        <xdr:cNvSpPr txBox="1"/>
      </xdr:nvSpPr>
      <xdr:spPr>
        <a:xfrm>
          <a:off x="9258300" y="54726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1,117.819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161520</xdr:rowOff>
    </xdr:from>
    <xdr:to>
      <xdr:col>55</xdr:col>
      <xdr:colOff>88900</xdr:colOff>
      <xdr:row>33</xdr:row>
      <xdr:rowOff>161520</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9154160" y="56936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28508</xdr:rowOff>
    </xdr:from>
    <xdr:ext cx="534377" cy="259045"/>
    <xdr:sp macro="" textlink="">
      <xdr:nvSpPr>
        <xdr:cNvPr id="116" name="【道路】&#10;一人当たり延長平均値テキスト">
          <a:extLst>
            <a:ext uri="{FF2B5EF4-FFF2-40B4-BE49-F238E27FC236}">
              <a16:creationId xmlns:a16="http://schemas.microsoft.com/office/drawing/2014/main" id="{00000000-0008-0000-0E00-000074000000}"/>
            </a:ext>
          </a:extLst>
        </xdr:cNvPr>
        <xdr:cNvSpPr txBox="1"/>
      </xdr:nvSpPr>
      <xdr:spPr>
        <a:xfrm>
          <a:off x="9258300" y="69017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50081</xdr:rowOff>
    </xdr:from>
    <xdr:to>
      <xdr:col>55</xdr:col>
      <xdr:colOff>50800</xdr:colOff>
      <xdr:row>41</xdr:row>
      <xdr:rowOff>151681</xdr:rowOff>
    </xdr:to>
    <xdr:sp macro="" textlink="">
      <xdr:nvSpPr>
        <xdr:cNvPr id="117" name="フローチャート: 判断 116">
          <a:extLst>
            <a:ext uri="{FF2B5EF4-FFF2-40B4-BE49-F238E27FC236}">
              <a16:creationId xmlns:a16="http://schemas.microsoft.com/office/drawing/2014/main" id="{00000000-0008-0000-0E00-000075000000}"/>
            </a:ext>
          </a:extLst>
        </xdr:cNvPr>
        <xdr:cNvSpPr/>
      </xdr:nvSpPr>
      <xdr:spPr>
        <a:xfrm>
          <a:off x="9192260" y="69233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57858</xdr:rowOff>
    </xdr:from>
    <xdr:to>
      <xdr:col>50</xdr:col>
      <xdr:colOff>165100</xdr:colOff>
      <xdr:row>41</xdr:row>
      <xdr:rowOff>159458</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8445500" y="693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55887</xdr:rowOff>
    </xdr:from>
    <xdr:to>
      <xdr:col>46</xdr:col>
      <xdr:colOff>38100</xdr:colOff>
      <xdr:row>41</xdr:row>
      <xdr:rowOff>157487</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7670800" y="69291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86602</xdr:rowOff>
    </xdr:from>
    <xdr:to>
      <xdr:col>41</xdr:col>
      <xdr:colOff>101600</xdr:colOff>
      <xdr:row>42</xdr:row>
      <xdr:rowOff>16752</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6873240" y="69598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80835</xdr:rowOff>
    </xdr:from>
    <xdr:to>
      <xdr:col>36</xdr:col>
      <xdr:colOff>165100</xdr:colOff>
      <xdr:row>42</xdr:row>
      <xdr:rowOff>10985</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6098540" y="69540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113993</xdr:rowOff>
    </xdr:from>
    <xdr:to>
      <xdr:col>50</xdr:col>
      <xdr:colOff>165100</xdr:colOff>
      <xdr:row>42</xdr:row>
      <xdr:rowOff>44143</xdr:rowOff>
    </xdr:to>
    <xdr:sp macro="" textlink="">
      <xdr:nvSpPr>
        <xdr:cNvPr id="127" name="楕円 126">
          <a:extLst>
            <a:ext uri="{FF2B5EF4-FFF2-40B4-BE49-F238E27FC236}">
              <a16:creationId xmlns:a16="http://schemas.microsoft.com/office/drawing/2014/main" id="{00000000-0008-0000-0E00-00007F000000}"/>
            </a:ext>
          </a:extLst>
        </xdr:cNvPr>
        <xdr:cNvSpPr/>
      </xdr:nvSpPr>
      <xdr:spPr>
        <a:xfrm>
          <a:off x="8445500" y="69872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118072</xdr:rowOff>
    </xdr:from>
    <xdr:to>
      <xdr:col>46</xdr:col>
      <xdr:colOff>38100</xdr:colOff>
      <xdr:row>42</xdr:row>
      <xdr:rowOff>48222</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7670800" y="69913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164793</xdr:rowOff>
    </xdr:from>
    <xdr:to>
      <xdr:col>50</xdr:col>
      <xdr:colOff>114300</xdr:colOff>
      <xdr:row>41</xdr:row>
      <xdr:rowOff>168872</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flipV="1">
          <a:off x="7713980" y="7038033"/>
          <a:ext cx="782320" cy="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121613</xdr:rowOff>
    </xdr:from>
    <xdr:to>
      <xdr:col>41</xdr:col>
      <xdr:colOff>101600</xdr:colOff>
      <xdr:row>42</xdr:row>
      <xdr:rowOff>51763</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6873240" y="69948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168872</xdr:rowOff>
    </xdr:from>
    <xdr:to>
      <xdr:col>45</xdr:col>
      <xdr:colOff>177800</xdr:colOff>
      <xdr:row>42</xdr:row>
      <xdr:rowOff>963</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6924040" y="704211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122154</xdr:rowOff>
    </xdr:from>
    <xdr:to>
      <xdr:col>36</xdr:col>
      <xdr:colOff>165100</xdr:colOff>
      <xdr:row>42</xdr:row>
      <xdr:rowOff>52304</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6098540" y="69953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963</xdr:rowOff>
    </xdr:from>
    <xdr:to>
      <xdr:col>41</xdr:col>
      <xdr:colOff>50800</xdr:colOff>
      <xdr:row>42</xdr:row>
      <xdr:rowOff>1504</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6149340" y="7041843"/>
          <a:ext cx="774700" cy="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4535</xdr:rowOff>
    </xdr:from>
    <xdr:ext cx="534377" cy="259045"/>
    <xdr:sp macro="" textlink="">
      <xdr:nvSpPr>
        <xdr:cNvPr id="134" name="n_1aveValue【道路】&#10;一人当たり延長">
          <a:extLst>
            <a:ext uri="{FF2B5EF4-FFF2-40B4-BE49-F238E27FC236}">
              <a16:creationId xmlns:a16="http://schemas.microsoft.com/office/drawing/2014/main" id="{00000000-0008-0000-0E00-000086000000}"/>
            </a:ext>
          </a:extLst>
        </xdr:cNvPr>
        <xdr:cNvSpPr txBox="1"/>
      </xdr:nvSpPr>
      <xdr:spPr>
        <a:xfrm>
          <a:off x="8239271" y="671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2564</xdr:rowOff>
    </xdr:from>
    <xdr:ext cx="534377" cy="259045"/>
    <xdr:sp macro="" textlink="">
      <xdr:nvSpPr>
        <xdr:cNvPr id="135" name="n_2aveValue【道路】&#10;一人当たり延長">
          <a:extLst>
            <a:ext uri="{FF2B5EF4-FFF2-40B4-BE49-F238E27FC236}">
              <a16:creationId xmlns:a16="http://schemas.microsoft.com/office/drawing/2014/main" id="{00000000-0008-0000-0E00-000087000000}"/>
            </a:ext>
          </a:extLst>
        </xdr:cNvPr>
        <xdr:cNvSpPr txBox="1"/>
      </xdr:nvSpPr>
      <xdr:spPr>
        <a:xfrm>
          <a:off x="7477271" y="670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33279</xdr:rowOff>
    </xdr:from>
    <xdr:ext cx="534377" cy="259045"/>
    <xdr:sp macro="" textlink="">
      <xdr:nvSpPr>
        <xdr:cNvPr id="136" name="n_3aveValue【道路】&#10;一人当たり延長">
          <a:extLst>
            <a:ext uri="{FF2B5EF4-FFF2-40B4-BE49-F238E27FC236}">
              <a16:creationId xmlns:a16="http://schemas.microsoft.com/office/drawing/2014/main" id="{00000000-0008-0000-0E00-000088000000}"/>
            </a:ext>
          </a:extLst>
        </xdr:cNvPr>
        <xdr:cNvSpPr txBox="1"/>
      </xdr:nvSpPr>
      <xdr:spPr>
        <a:xfrm>
          <a:off x="6702571" y="6738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27512</xdr:rowOff>
    </xdr:from>
    <xdr:ext cx="534377" cy="259045"/>
    <xdr:sp macro="" textlink="">
      <xdr:nvSpPr>
        <xdr:cNvPr id="137" name="n_4aveValue【道路】&#10;一人当たり延長">
          <a:extLst>
            <a:ext uri="{FF2B5EF4-FFF2-40B4-BE49-F238E27FC236}">
              <a16:creationId xmlns:a16="http://schemas.microsoft.com/office/drawing/2014/main" id="{00000000-0008-0000-0E00-000089000000}"/>
            </a:ext>
          </a:extLst>
        </xdr:cNvPr>
        <xdr:cNvSpPr txBox="1"/>
      </xdr:nvSpPr>
      <xdr:spPr>
        <a:xfrm>
          <a:off x="5905011" y="673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35270</xdr:rowOff>
    </xdr:from>
    <xdr:ext cx="534377" cy="259045"/>
    <xdr:sp macro="" textlink="">
      <xdr:nvSpPr>
        <xdr:cNvPr id="138" name="n_1mainValue【道路】&#10;一人当たり延長">
          <a:extLst>
            <a:ext uri="{FF2B5EF4-FFF2-40B4-BE49-F238E27FC236}">
              <a16:creationId xmlns:a16="http://schemas.microsoft.com/office/drawing/2014/main" id="{00000000-0008-0000-0E00-00008A000000}"/>
            </a:ext>
          </a:extLst>
        </xdr:cNvPr>
        <xdr:cNvSpPr txBox="1"/>
      </xdr:nvSpPr>
      <xdr:spPr>
        <a:xfrm>
          <a:off x="8239271" y="707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39349</xdr:rowOff>
    </xdr:from>
    <xdr:ext cx="534377" cy="259045"/>
    <xdr:sp macro="" textlink="">
      <xdr:nvSpPr>
        <xdr:cNvPr id="139" name="n_2mainValue【道路】&#10;一人当たり延長">
          <a:extLst>
            <a:ext uri="{FF2B5EF4-FFF2-40B4-BE49-F238E27FC236}">
              <a16:creationId xmlns:a16="http://schemas.microsoft.com/office/drawing/2014/main" id="{00000000-0008-0000-0E00-00008B000000}"/>
            </a:ext>
          </a:extLst>
        </xdr:cNvPr>
        <xdr:cNvSpPr txBox="1"/>
      </xdr:nvSpPr>
      <xdr:spPr>
        <a:xfrm>
          <a:off x="7477271" y="7080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42890</xdr:rowOff>
    </xdr:from>
    <xdr:ext cx="534377" cy="259045"/>
    <xdr:sp macro="" textlink="">
      <xdr:nvSpPr>
        <xdr:cNvPr id="140" name="n_3mainValue【道路】&#10;一人当たり延長">
          <a:extLst>
            <a:ext uri="{FF2B5EF4-FFF2-40B4-BE49-F238E27FC236}">
              <a16:creationId xmlns:a16="http://schemas.microsoft.com/office/drawing/2014/main" id="{00000000-0008-0000-0E00-00008C000000}"/>
            </a:ext>
          </a:extLst>
        </xdr:cNvPr>
        <xdr:cNvSpPr txBox="1"/>
      </xdr:nvSpPr>
      <xdr:spPr>
        <a:xfrm>
          <a:off x="6702571" y="7083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43431</xdr:rowOff>
    </xdr:from>
    <xdr:ext cx="534377" cy="259045"/>
    <xdr:sp macro="" textlink="">
      <xdr:nvSpPr>
        <xdr:cNvPr id="141" name="n_4mainValue【道路】&#10;一人当たり延長">
          <a:extLst>
            <a:ext uri="{FF2B5EF4-FFF2-40B4-BE49-F238E27FC236}">
              <a16:creationId xmlns:a16="http://schemas.microsoft.com/office/drawing/2014/main" id="{00000000-0008-0000-0E00-00008D000000}"/>
            </a:ext>
          </a:extLst>
        </xdr:cNvPr>
        <xdr:cNvSpPr txBox="1"/>
      </xdr:nvSpPr>
      <xdr:spPr>
        <a:xfrm>
          <a:off x="5905011" y="708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00000000-0008-0000-0E00-00008E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00000000-0008-0000-0E00-00008F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00000000-0008-0000-0E00-000090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00000000-0008-0000-0E00-000091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00000000-0008-0000-0E00-000096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00000000-0008-0000-0E00-000097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00000000-0008-0000-0E00-000098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a:extLst>
            <a:ext uri="{FF2B5EF4-FFF2-40B4-BE49-F238E27FC236}">
              <a16:creationId xmlns:a16="http://schemas.microsoft.com/office/drawing/2014/main" id="{00000000-0008-0000-0E00-00009900000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a:extLst>
            <a:ext uri="{FF2B5EF4-FFF2-40B4-BE49-F238E27FC236}">
              <a16:creationId xmlns:a16="http://schemas.microsoft.com/office/drawing/2014/main" id="{00000000-0008-0000-0E00-0000A6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150223</xdr:rowOff>
    </xdr:from>
    <xdr:to>
      <xdr:col>24</xdr:col>
      <xdr:colOff>62865</xdr:colOff>
      <xdr:row>64</xdr:row>
      <xdr:rowOff>70213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flipV="1">
          <a:off x="4086225" y="9370423"/>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74040</xdr:rowOff>
    </xdr:from>
    <xdr:ext cx="405111" cy="259045"/>
    <xdr:sp macro="" textlink="">
      <xdr:nvSpPr>
        <xdr:cNvPr id="168" name="【橋りょう・トンネル】&#10;有形固定資産減価償却率最小値テキスト">
          <a:extLst>
            <a:ext uri="{FF2B5EF4-FFF2-40B4-BE49-F238E27FC236}">
              <a16:creationId xmlns:a16="http://schemas.microsoft.com/office/drawing/2014/main" id="{00000000-0008-0000-0E00-0000A8000000}"/>
            </a:ext>
          </a:extLst>
        </xdr:cNvPr>
        <xdr:cNvSpPr txBox="1"/>
      </xdr:nvSpPr>
      <xdr:spPr>
        <a:xfrm>
          <a:off x="4124960" y="10803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70213</xdr:rowOff>
    </xdr:from>
    <xdr:to>
      <xdr:col>24</xdr:col>
      <xdr:colOff>152400</xdr:colOff>
      <xdr:row>64</xdr:row>
      <xdr:rowOff>70213</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4020820" y="107991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96900</xdr:rowOff>
    </xdr:from>
    <xdr:ext cx="340478" cy="259045"/>
    <xdr:sp macro="" textlink="">
      <xdr:nvSpPr>
        <xdr:cNvPr id="170" name="【橋りょう・トンネル】&#10;有形固定資産減価償却率最大値テキスト">
          <a:extLst>
            <a:ext uri="{FF2B5EF4-FFF2-40B4-BE49-F238E27FC236}">
              <a16:creationId xmlns:a16="http://schemas.microsoft.com/office/drawing/2014/main" id="{00000000-0008-0000-0E00-0000AA000000}"/>
            </a:ext>
          </a:extLst>
        </xdr:cNvPr>
        <xdr:cNvSpPr txBox="1"/>
      </xdr:nvSpPr>
      <xdr:spPr>
        <a:xfrm>
          <a:off x="4124960" y="91494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150223</xdr:rowOff>
    </xdr:from>
    <xdr:to>
      <xdr:col>24</xdr:col>
      <xdr:colOff>152400</xdr:colOff>
      <xdr:row>55</xdr:row>
      <xdr:rowOff>150223</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4020820" y="9370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94178</xdr:rowOff>
    </xdr:from>
    <xdr:ext cx="405111" cy="259045"/>
    <xdr:sp macro="" textlink="">
      <xdr:nvSpPr>
        <xdr:cNvPr id="172" name="【橋りょう・トンネル】&#10;有形固定資産減価償却率平均値テキスト">
          <a:extLst>
            <a:ext uri="{FF2B5EF4-FFF2-40B4-BE49-F238E27FC236}">
              <a16:creationId xmlns:a16="http://schemas.microsoft.com/office/drawing/2014/main" id="{00000000-0008-0000-0E00-0000AC000000}"/>
            </a:ext>
          </a:extLst>
        </xdr:cNvPr>
        <xdr:cNvSpPr txBox="1"/>
      </xdr:nvSpPr>
      <xdr:spPr>
        <a:xfrm>
          <a:off x="4124960" y="101525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115751</xdr:rowOff>
    </xdr:from>
    <xdr:to>
      <xdr:col>24</xdr:col>
      <xdr:colOff>114300</xdr:colOff>
      <xdr:row>61</xdr:row>
      <xdr:rowOff>45901</xdr:rowOff>
    </xdr:to>
    <xdr:sp macro="" textlink="">
      <xdr:nvSpPr>
        <xdr:cNvPr id="173" name="フローチャート: 判断 172">
          <a:extLst>
            <a:ext uri="{FF2B5EF4-FFF2-40B4-BE49-F238E27FC236}">
              <a16:creationId xmlns:a16="http://schemas.microsoft.com/office/drawing/2014/main" id="{00000000-0008-0000-0E00-0000AD000000}"/>
            </a:ext>
          </a:extLst>
        </xdr:cNvPr>
        <xdr:cNvSpPr/>
      </xdr:nvSpPr>
      <xdr:spPr>
        <a:xfrm>
          <a:off x="4036060" y="101741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102688</xdr:rowOff>
    </xdr:from>
    <xdr:to>
      <xdr:col>20</xdr:col>
      <xdr:colOff>38100</xdr:colOff>
      <xdr:row>61</xdr:row>
      <xdr:rowOff>32838</xdr:rowOff>
    </xdr:to>
    <xdr:sp macro="" textlink="">
      <xdr:nvSpPr>
        <xdr:cNvPr id="174" name="フローチャート: 判断 173">
          <a:extLst>
            <a:ext uri="{FF2B5EF4-FFF2-40B4-BE49-F238E27FC236}">
              <a16:creationId xmlns:a16="http://schemas.microsoft.com/office/drawing/2014/main" id="{00000000-0008-0000-0E00-0000AE000000}"/>
            </a:ext>
          </a:extLst>
        </xdr:cNvPr>
        <xdr:cNvSpPr/>
      </xdr:nvSpPr>
      <xdr:spPr>
        <a:xfrm>
          <a:off x="3312160" y="101610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99423</xdr:rowOff>
    </xdr:from>
    <xdr:to>
      <xdr:col>15</xdr:col>
      <xdr:colOff>101600</xdr:colOff>
      <xdr:row>61</xdr:row>
      <xdr:rowOff>29573</xdr:rowOff>
    </xdr:to>
    <xdr:sp macro="" textlink="">
      <xdr:nvSpPr>
        <xdr:cNvPr id="175" name="フローチャート: 判断 174">
          <a:extLst>
            <a:ext uri="{FF2B5EF4-FFF2-40B4-BE49-F238E27FC236}">
              <a16:creationId xmlns:a16="http://schemas.microsoft.com/office/drawing/2014/main" id="{00000000-0008-0000-0E00-0000AF000000}"/>
            </a:ext>
          </a:extLst>
        </xdr:cNvPr>
        <xdr:cNvSpPr/>
      </xdr:nvSpPr>
      <xdr:spPr>
        <a:xfrm>
          <a:off x="2514600" y="101578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110853</xdr:rowOff>
    </xdr:from>
    <xdr:to>
      <xdr:col>10</xdr:col>
      <xdr:colOff>165100</xdr:colOff>
      <xdr:row>61</xdr:row>
      <xdr:rowOff>41003</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1739900" y="101692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71665</xdr:rowOff>
    </xdr:from>
    <xdr:to>
      <xdr:col>6</xdr:col>
      <xdr:colOff>38100</xdr:colOff>
      <xdr:row>61</xdr:row>
      <xdr:rowOff>1815</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965200" y="101300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00000000-0008-0000-0E00-0000B2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E00-0000B3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E00-0000B4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60234</xdr:rowOff>
    </xdr:from>
    <xdr:to>
      <xdr:col>20</xdr:col>
      <xdr:colOff>38100</xdr:colOff>
      <xdr:row>62</xdr:row>
      <xdr:rowOff>161834</xdr:rowOff>
    </xdr:to>
    <xdr:sp macro="" textlink="">
      <xdr:nvSpPr>
        <xdr:cNvPr id="183" name="楕円 182">
          <a:extLst>
            <a:ext uri="{FF2B5EF4-FFF2-40B4-BE49-F238E27FC236}">
              <a16:creationId xmlns:a16="http://schemas.microsoft.com/office/drawing/2014/main" id="{00000000-0008-0000-0E00-0000B7000000}"/>
            </a:ext>
          </a:extLst>
        </xdr:cNvPr>
        <xdr:cNvSpPr/>
      </xdr:nvSpPr>
      <xdr:spPr>
        <a:xfrm>
          <a:off x="3312160" y="104539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42273</xdr:rowOff>
    </xdr:from>
    <xdr:to>
      <xdr:col>15</xdr:col>
      <xdr:colOff>101600</xdr:colOff>
      <xdr:row>62</xdr:row>
      <xdr:rowOff>143873</xdr:rowOff>
    </xdr:to>
    <xdr:sp macro="" textlink="">
      <xdr:nvSpPr>
        <xdr:cNvPr id="184" name="楕円 183">
          <a:extLst>
            <a:ext uri="{FF2B5EF4-FFF2-40B4-BE49-F238E27FC236}">
              <a16:creationId xmlns:a16="http://schemas.microsoft.com/office/drawing/2014/main" id="{00000000-0008-0000-0E00-0000B8000000}"/>
            </a:ext>
          </a:extLst>
        </xdr:cNvPr>
        <xdr:cNvSpPr/>
      </xdr:nvSpPr>
      <xdr:spPr>
        <a:xfrm>
          <a:off x="2514600" y="1043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93073</xdr:rowOff>
    </xdr:from>
    <xdr:to>
      <xdr:col>19</xdr:col>
      <xdr:colOff>177800</xdr:colOff>
      <xdr:row>62</xdr:row>
      <xdr:rowOff>111034</xdr:rowOff>
    </xdr:to>
    <xdr:cxnSp macro="">
      <xdr:nvCxnSpPr>
        <xdr:cNvPr id="185" name="直線コネクタ 184">
          <a:extLst>
            <a:ext uri="{FF2B5EF4-FFF2-40B4-BE49-F238E27FC236}">
              <a16:creationId xmlns:a16="http://schemas.microsoft.com/office/drawing/2014/main" id="{00000000-0008-0000-0E00-0000B9000000}"/>
            </a:ext>
          </a:extLst>
        </xdr:cNvPr>
        <xdr:cNvCxnSpPr/>
      </xdr:nvCxnSpPr>
      <xdr:spPr>
        <a:xfrm>
          <a:off x="2565400" y="10486753"/>
          <a:ext cx="78994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66766</xdr:rowOff>
    </xdr:from>
    <xdr:to>
      <xdr:col>10</xdr:col>
      <xdr:colOff>165100</xdr:colOff>
      <xdr:row>62</xdr:row>
      <xdr:rowOff>168366</xdr:rowOff>
    </xdr:to>
    <xdr:sp macro="" textlink="">
      <xdr:nvSpPr>
        <xdr:cNvPr id="186" name="楕円 185">
          <a:extLst>
            <a:ext uri="{FF2B5EF4-FFF2-40B4-BE49-F238E27FC236}">
              <a16:creationId xmlns:a16="http://schemas.microsoft.com/office/drawing/2014/main" id="{00000000-0008-0000-0E00-0000BA000000}"/>
            </a:ext>
          </a:extLst>
        </xdr:cNvPr>
        <xdr:cNvSpPr/>
      </xdr:nvSpPr>
      <xdr:spPr>
        <a:xfrm>
          <a:off x="1739900" y="1046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93073</xdr:rowOff>
    </xdr:from>
    <xdr:to>
      <xdr:col>15</xdr:col>
      <xdr:colOff>50800</xdr:colOff>
      <xdr:row>62</xdr:row>
      <xdr:rowOff>117566</xdr:rowOff>
    </xdr:to>
    <xdr:cxnSp macro="">
      <xdr:nvCxnSpPr>
        <xdr:cNvPr id="187" name="直線コネクタ 186">
          <a:extLst>
            <a:ext uri="{FF2B5EF4-FFF2-40B4-BE49-F238E27FC236}">
              <a16:creationId xmlns:a16="http://schemas.microsoft.com/office/drawing/2014/main" id="{00000000-0008-0000-0E00-0000BB000000}"/>
            </a:ext>
          </a:extLst>
        </xdr:cNvPr>
        <xdr:cNvCxnSpPr/>
      </xdr:nvCxnSpPr>
      <xdr:spPr>
        <a:xfrm flipV="1">
          <a:off x="1790700" y="10486753"/>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48804</xdr:rowOff>
    </xdr:from>
    <xdr:to>
      <xdr:col>6</xdr:col>
      <xdr:colOff>38100</xdr:colOff>
      <xdr:row>62</xdr:row>
      <xdr:rowOff>150404</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965200" y="104424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99604</xdr:rowOff>
    </xdr:from>
    <xdr:to>
      <xdr:col>10</xdr:col>
      <xdr:colOff>114300</xdr:colOff>
      <xdr:row>62</xdr:row>
      <xdr:rowOff>117566</xdr:rowOff>
    </xdr:to>
    <xdr:cxnSp macro="">
      <xdr:nvCxnSpPr>
        <xdr:cNvPr id="189" name="直線コネクタ 188">
          <a:extLst>
            <a:ext uri="{FF2B5EF4-FFF2-40B4-BE49-F238E27FC236}">
              <a16:creationId xmlns:a16="http://schemas.microsoft.com/office/drawing/2014/main" id="{00000000-0008-0000-0E00-0000BD000000}"/>
            </a:ext>
          </a:extLst>
        </xdr:cNvPr>
        <xdr:cNvCxnSpPr/>
      </xdr:nvCxnSpPr>
      <xdr:spPr>
        <a:xfrm>
          <a:off x="1008380" y="10493284"/>
          <a:ext cx="78232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49365</xdr:rowOff>
    </xdr:from>
    <xdr:ext cx="405111" cy="259045"/>
    <xdr:sp macro="" textlink="">
      <xdr:nvSpPr>
        <xdr:cNvPr id="190" name="n_1aveValue【橋りょう・トンネル】&#10;有形固定資産減価償却率">
          <a:extLst>
            <a:ext uri="{FF2B5EF4-FFF2-40B4-BE49-F238E27FC236}">
              <a16:creationId xmlns:a16="http://schemas.microsoft.com/office/drawing/2014/main" id="{00000000-0008-0000-0E00-0000BE000000}"/>
            </a:ext>
          </a:extLst>
        </xdr:cNvPr>
        <xdr:cNvSpPr txBox="1"/>
      </xdr:nvSpPr>
      <xdr:spPr>
        <a:xfrm>
          <a:off x="3170564" y="994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46100</xdr:rowOff>
    </xdr:from>
    <xdr:ext cx="405111" cy="259045"/>
    <xdr:sp macro="" textlink="">
      <xdr:nvSpPr>
        <xdr:cNvPr id="191" name="n_2aveValue【橋りょう・トンネル】&#10;有形固定資産減価償却率">
          <a:extLst>
            <a:ext uri="{FF2B5EF4-FFF2-40B4-BE49-F238E27FC236}">
              <a16:creationId xmlns:a16="http://schemas.microsoft.com/office/drawing/2014/main" id="{00000000-0008-0000-0E00-0000BF000000}"/>
            </a:ext>
          </a:extLst>
        </xdr:cNvPr>
        <xdr:cNvSpPr txBox="1"/>
      </xdr:nvSpPr>
      <xdr:spPr>
        <a:xfrm>
          <a:off x="2385704" y="9936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57530</xdr:rowOff>
    </xdr:from>
    <xdr:ext cx="405111" cy="259045"/>
    <xdr:sp macro="" textlink="">
      <xdr:nvSpPr>
        <xdr:cNvPr id="192" name="n_3aveValue【橋りょう・トンネル】&#10;有形固定資産減価償却率">
          <a:extLst>
            <a:ext uri="{FF2B5EF4-FFF2-40B4-BE49-F238E27FC236}">
              <a16:creationId xmlns:a16="http://schemas.microsoft.com/office/drawing/2014/main" id="{00000000-0008-0000-0E00-0000C0000000}"/>
            </a:ext>
          </a:extLst>
        </xdr:cNvPr>
        <xdr:cNvSpPr txBox="1"/>
      </xdr:nvSpPr>
      <xdr:spPr>
        <a:xfrm>
          <a:off x="1611004" y="994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18342</xdr:rowOff>
    </xdr:from>
    <xdr:ext cx="405111" cy="259045"/>
    <xdr:sp macro="" textlink="">
      <xdr:nvSpPr>
        <xdr:cNvPr id="193" name="n_4aveValue【橋りょう・トンネル】&#10;有形固定資産減価償却率">
          <a:extLst>
            <a:ext uri="{FF2B5EF4-FFF2-40B4-BE49-F238E27FC236}">
              <a16:creationId xmlns:a16="http://schemas.microsoft.com/office/drawing/2014/main" id="{00000000-0008-0000-0E00-0000C1000000}"/>
            </a:ext>
          </a:extLst>
        </xdr:cNvPr>
        <xdr:cNvSpPr txBox="1"/>
      </xdr:nvSpPr>
      <xdr:spPr>
        <a:xfrm>
          <a:off x="836304" y="990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152961</xdr:rowOff>
    </xdr:from>
    <xdr:ext cx="405111" cy="259045"/>
    <xdr:sp macro="" textlink="">
      <xdr:nvSpPr>
        <xdr:cNvPr id="194" name="n_1mainValue【橋りょう・トンネル】&#10;有形固定資産減価償却率">
          <a:extLst>
            <a:ext uri="{FF2B5EF4-FFF2-40B4-BE49-F238E27FC236}">
              <a16:creationId xmlns:a16="http://schemas.microsoft.com/office/drawing/2014/main" id="{00000000-0008-0000-0E00-0000C2000000}"/>
            </a:ext>
          </a:extLst>
        </xdr:cNvPr>
        <xdr:cNvSpPr txBox="1"/>
      </xdr:nvSpPr>
      <xdr:spPr>
        <a:xfrm>
          <a:off x="3170564" y="1054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135000</xdr:rowOff>
    </xdr:from>
    <xdr:ext cx="405111" cy="259045"/>
    <xdr:sp macro="" textlink="">
      <xdr:nvSpPr>
        <xdr:cNvPr id="195" name="n_2mainValue【橋りょう・トンネル】&#10;有形固定資産減価償却率">
          <a:extLst>
            <a:ext uri="{FF2B5EF4-FFF2-40B4-BE49-F238E27FC236}">
              <a16:creationId xmlns:a16="http://schemas.microsoft.com/office/drawing/2014/main" id="{00000000-0008-0000-0E00-0000C3000000}"/>
            </a:ext>
          </a:extLst>
        </xdr:cNvPr>
        <xdr:cNvSpPr txBox="1"/>
      </xdr:nvSpPr>
      <xdr:spPr>
        <a:xfrm>
          <a:off x="2385704" y="10528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159493</xdr:rowOff>
    </xdr:from>
    <xdr:ext cx="405111" cy="259045"/>
    <xdr:sp macro="" textlink="">
      <xdr:nvSpPr>
        <xdr:cNvPr id="196" name="n_3main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1611004" y="10553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141531</xdr:rowOff>
    </xdr:from>
    <xdr:ext cx="405111" cy="259045"/>
    <xdr:sp macro="" textlink="">
      <xdr:nvSpPr>
        <xdr:cNvPr id="197" name="n_4main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836304" y="10535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a:extLst>
            <a:ext uri="{FF2B5EF4-FFF2-40B4-BE49-F238E27FC236}">
              <a16:creationId xmlns:a16="http://schemas.microsoft.com/office/drawing/2014/main" id="{00000000-0008-0000-0E00-0000C6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a:extLst>
            <a:ext uri="{FF2B5EF4-FFF2-40B4-BE49-F238E27FC236}">
              <a16:creationId xmlns:a16="http://schemas.microsoft.com/office/drawing/2014/main" id="{00000000-0008-0000-0E00-0000C7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a:extLst>
            <a:ext uri="{FF2B5EF4-FFF2-40B4-BE49-F238E27FC236}">
              <a16:creationId xmlns:a16="http://schemas.microsoft.com/office/drawing/2014/main" id="{00000000-0008-0000-0E00-0000C8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a:extLst>
            <a:ext uri="{FF2B5EF4-FFF2-40B4-BE49-F238E27FC236}">
              <a16:creationId xmlns:a16="http://schemas.microsoft.com/office/drawing/2014/main" id="{00000000-0008-0000-0E00-0000C9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a:extLst>
            <a:ext uri="{FF2B5EF4-FFF2-40B4-BE49-F238E27FC236}">
              <a16:creationId xmlns:a16="http://schemas.microsoft.com/office/drawing/2014/main" id="{00000000-0008-0000-0E00-0000CA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a:extLst>
            <a:ext uri="{FF2B5EF4-FFF2-40B4-BE49-F238E27FC236}">
              <a16:creationId xmlns:a16="http://schemas.microsoft.com/office/drawing/2014/main" id="{00000000-0008-0000-0E00-0000CB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00000000-0008-0000-0E00-0000CE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00000000-0008-0000-0E00-0000CF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8" name="直線コネクタ 207">
          <a:extLst>
            <a:ext uri="{FF2B5EF4-FFF2-40B4-BE49-F238E27FC236}">
              <a16:creationId xmlns:a16="http://schemas.microsoft.com/office/drawing/2014/main" id="{00000000-0008-0000-0E00-0000D000000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9" name="テキスト ボックス 208">
          <a:extLst>
            <a:ext uri="{FF2B5EF4-FFF2-40B4-BE49-F238E27FC236}">
              <a16:creationId xmlns:a16="http://schemas.microsoft.com/office/drawing/2014/main" id="{00000000-0008-0000-0E00-0000D1000000}"/>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0" name="直線コネクタ 209">
          <a:extLst>
            <a:ext uri="{FF2B5EF4-FFF2-40B4-BE49-F238E27FC236}">
              <a16:creationId xmlns:a16="http://schemas.microsoft.com/office/drawing/2014/main" id="{00000000-0008-0000-0E00-0000D200000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1" name="テキスト ボックス 210">
          <a:extLst>
            <a:ext uri="{FF2B5EF4-FFF2-40B4-BE49-F238E27FC236}">
              <a16:creationId xmlns:a16="http://schemas.microsoft.com/office/drawing/2014/main" id="{00000000-0008-0000-0E00-0000D3000000}"/>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2" name="直線コネクタ 211">
          <a:extLst>
            <a:ext uri="{FF2B5EF4-FFF2-40B4-BE49-F238E27FC236}">
              <a16:creationId xmlns:a16="http://schemas.microsoft.com/office/drawing/2014/main" id="{00000000-0008-0000-0E00-0000D400000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0" name="【橋りょう・トンネル】&#10;一人当たり有形固定資産（償却資産）額グラフ枠">
          <a:extLst>
            <a:ext uri="{FF2B5EF4-FFF2-40B4-BE49-F238E27FC236}">
              <a16:creationId xmlns:a16="http://schemas.microsoft.com/office/drawing/2014/main" id="{00000000-0008-0000-0E00-0000DC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145036</xdr:rowOff>
    </xdr:from>
    <xdr:to>
      <xdr:col>54</xdr:col>
      <xdr:colOff>189865</xdr:colOff>
      <xdr:row>64</xdr:row>
      <xdr:rowOff>66904</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flipV="1">
          <a:off x="9219565" y="9532876"/>
          <a:ext cx="0" cy="1262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70731</xdr:rowOff>
    </xdr:from>
    <xdr:ext cx="534377" cy="259045"/>
    <xdr:sp macro="" textlink="">
      <xdr:nvSpPr>
        <xdr:cNvPr id="222" name="【橋りょう・トンネル】&#10;一人当たり有形固定資産（償却資産）額最小値テキスト">
          <a:extLst>
            <a:ext uri="{FF2B5EF4-FFF2-40B4-BE49-F238E27FC236}">
              <a16:creationId xmlns:a16="http://schemas.microsoft.com/office/drawing/2014/main" id="{00000000-0008-0000-0E00-0000DE000000}"/>
            </a:ext>
          </a:extLst>
        </xdr:cNvPr>
        <xdr:cNvSpPr txBox="1"/>
      </xdr:nvSpPr>
      <xdr:spPr>
        <a:xfrm>
          <a:off x="9258300" y="10799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66904</xdr:rowOff>
    </xdr:from>
    <xdr:to>
      <xdr:col>55</xdr:col>
      <xdr:colOff>88900</xdr:colOff>
      <xdr:row>64</xdr:row>
      <xdr:rowOff>66904</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9154160" y="107958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91713</xdr:rowOff>
    </xdr:from>
    <xdr:ext cx="690189" cy="259045"/>
    <xdr:sp macro="" textlink="">
      <xdr:nvSpPr>
        <xdr:cNvPr id="224" name="【橋りょう・トンネル】&#10;一人当たり有形固定資産（償却資産）額最大値テキスト">
          <a:extLst>
            <a:ext uri="{FF2B5EF4-FFF2-40B4-BE49-F238E27FC236}">
              <a16:creationId xmlns:a16="http://schemas.microsoft.com/office/drawing/2014/main" id="{00000000-0008-0000-0E00-0000E0000000}"/>
            </a:ext>
          </a:extLst>
        </xdr:cNvPr>
        <xdr:cNvSpPr txBox="1"/>
      </xdr:nvSpPr>
      <xdr:spPr>
        <a:xfrm>
          <a:off x="9258300" y="9311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3,419,327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145036</xdr:rowOff>
    </xdr:from>
    <xdr:to>
      <xdr:col>55</xdr:col>
      <xdr:colOff>88900</xdr:colOff>
      <xdr:row>56</xdr:row>
      <xdr:rowOff>145036</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9154160" y="95328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15226</xdr:rowOff>
    </xdr:from>
    <xdr:ext cx="599010" cy="259045"/>
    <xdr:sp macro="" textlink="">
      <xdr:nvSpPr>
        <xdr:cNvPr id="226" name="【橋りょう・トンネル】&#10;一人当たり有形固定資産（償却資産）額平均値テキスト">
          <a:extLst>
            <a:ext uri="{FF2B5EF4-FFF2-40B4-BE49-F238E27FC236}">
              <a16:creationId xmlns:a16="http://schemas.microsoft.com/office/drawing/2014/main" id="{00000000-0008-0000-0E00-0000E2000000}"/>
            </a:ext>
          </a:extLst>
        </xdr:cNvPr>
        <xdr:cNvSpPr txBox="1"/>
      </xdr:nvSpPr>
      <xdr:spPr>
        <a:xfrm>
          <a:off x="9258300" y="104089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36799</xdr:rowOff>
    </xdr:from>
    <xdr:to>
      <xdr:col>55</xdr:col>
      <xdr:colOff>50800</xdr:colOff>
      <xdr:row>62</xdr:row>
      <xdr:rowOff>138399</xdr:rowOff>
    </xdr:to>
    <xdr:sp macro="" textlink="">
      <xdr:nvSpPr>
        <xdr:cNvPr id="227" name="フローチャート: 判断 226">
          <a:extLst>
            <a:ext uri="{FF2B5EF4-FFF2-40B4-BE49-F238E27FC236}">
              <a16:creationId xmlns:a16="http://schemas.microsoft.com/office/drawing/2014/main" id="{00000000-0008-0000-0E00-0000E3000000}"/>
            </a:ext>
          </a:extLst>
        </xdr:cNvPr>
        <xdr:cNvSpPr/>
      </xdr:nvSpPr>
      <xdr:spPr>
        <a:xfrm>
          <a:off x="9192260" y="104304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49059</xdr:rowOff>
    </xdr:from>
    <xdr:to>
      <xdr:col>50</xdr:col>
      <xdr:colOff>165100</xdr:colOff>
      <xdr:row>62</xdr:row>
      <xdr:rowOff>150659</xdr:rowOff>
    </xdr:to>
    <xdr:sp macro="" textlink="">
      <xdr:nvSpPr>
        <xdr:cNvPr id="228" name="フローチャート: 判断 227">
          <a:extLst>
            <a:ext uri="{FF2B5EF4-FFF2-40B4-BE49-F238E27FC236}">
              <a16:creationId xmlns:a16="http://schemas.microsoft.com/office/drawing/2014/main" id="{00000000-0008-0000-0E00-0000E4000000}"/>
            </a:ext>
          </a:extLst>
        </xdr:cNvPr>
        <xdr:cNvSpPr/>
      </xdr:nvSpPr>
      <xdr:spPr>
        <a:xfrm>
          <a:off x="8445500" y="1044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60385</xdr:rowOff>
    </xdr:from>
    <xdr:to>
      <xdr:col>46</xdr:col>
      <xdr:colOff>38100</xdr:colOff>
      <xdr:row>62</xdr:row>
      <xdr:rowOff>161985</xdr:rowOff>
    </xdr:to>
    <xdr:sp macro="" textlink="">
      <xdr:nvSpPr>
        <xdr:cNvPr id="229" name="フローチャート: 判断 228">
          <a:extLst>
            <a:ext uri="{FF2B5EF4-FFF2-40B4-BE49-F238E27FC236}">
              <a16:creationId xmlns:a16="http://schemas.microsoft.com/office/drawing/2014/main" id="{00000000-0008-0000-0E00-0000E5000000}"/>
            </a:ext>
          </a:extLst>
        </xdr:cNvPr>
        <xdr:cNvSpPr/>
      </xdr:nvSpPr>
      <xdr:spPr>
        <a:xfrm>
          <a:off x="7670800" y="104540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49166</xdr:rowOff>
    </xdr:from>
    <xdr:to>
      <xdr:col>41</xdr:col>
      <xdr:colOff>101600</xdr:colOff>
      <xdr:row>62</xdr:row>
      <xdr:rowOff>150766</xdr:rowOff>
    </xdr:to>
    <xdr:sp macro="" textlink="">
      <xdr:nvSpPr>
        <xdr:cNvPr id="230" name="フローチャート: 判断 229">
          <a:extLst>
            <a:ext uri="{FF2B5EF4-FFF2-40B4-BE49-F238E27FC236}">
              <a16:creationId xmlns:a16="http://schemas.microsoft.com/office/drawing/2014/main" id="{00000000-0008-0000-0E00-0000E6000000}"/>
            </a:ext>
          </a:extLst>
        </xdr:cNvPr>
        <xdr:cNvSpPr/>
      </xdr:nvSpPr>
      <xdr:spPr>
        <a:xfrm>
          <a:off x="6873240" y="1044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8530</xdr:rowOff>
    </xdr:from>
    <xdr:to>
      <xdr:col>36</xdr:col>
      <xdr:colOff>165100</xdr:colOff>
      <xdr:row>62</xdr:row>
      <xdr:rowOff>110130</xdr:rowOff>
    </xdr:to>
    <xdr:sp macro="" textlink="">
      <xdr:nvSpPr>
        <xdr:cNvPr id="231" name="フローチャート: 判断 230">
          <a:extLst>
            <a:ext uri="{FF2B5EF4-FFF2-40B4-BE49-F238E27FC236}">
              <a16:creationId xmlns:a16="http://schemas.microsoft.com/office/drawing/2014/main" id="{00000000-0008-0000-0E00-0000E7000000}"/>
            </a:ext>
          </a:extLst>
        </xdr:cNvPr>
        <xdr:cNvSpPr/>
      </xdr:nvSpPr>
      <xdr:spPr>
        <a:xfrm>
          <a:off x="6098540" y="1040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00000000-0008-0000-0E00-0000E8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00000000-0008-0000-0E00-0000E9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00000000-0008-0000-0E00-0000EA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E00-0000EB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E00-0000EC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819</xdr:rowOff>
    </xdr:from>
    <xdr:to>
      <xdr:col>50</xdr:col>
      <xdr:colOff>165100</xdr:colOff>
      <xdr:row>62</xdr:row>
      <xdr:rowOff>102419</xdr:rowOff>
    </xdr:to>
    <xdr:sp macro="" textlink="">
      <xdr:nvSpPr>
        <xdr:cNvPr id="237" name="楕円 236">
          <a:extLst>
            <a:ext uri="{FF2B5EF4-FFF2-40B4-BE49-F238E27FC236}">
              <a16:creationId xmlns:a16="http://schemas.microsoft.com/office/drawing/2014/main" id="{00000000-0008-0000-0E00-0000ED000000}"/>
            </a:ext>
          </a:extLst>
        </xdr:cNvPr>
        <xdr:cNvSpPr/>
      </xdr:nvSpPr>
      <xdr:spPr>
        <a:xfrm>
          <a:off x="8445500" y="1039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7787</xdr:rowOff>
    </xdr:from>
    <xdr:to>
      <xdr:col>46</xdr:col>
      <xdr:colOff>38100</xdr:colOff>
      <xdr:row>62</xdr:row>
      <xdr:rowOff>109387</xdr:rowOff>
    </xdr:to>
    <xdr:sp macro="" textlink="">
      <xdr:nvSpPr>
        <xdr:cNvPr id="238" name="楕円 237">
          <a:extLst>
            <a:ext uri="{FF2B5EF4-FFF2-40B4-BE49-F238E27FC236}">
              <a16:creationId xmlns:a16="http://schemas.microsoft.com/office/drawing/2014/main" id="{00000000-0008-0000-0E00-0000EE000000}"/>
            </a:ext>
          </a:extLst>
        </xdr:cNvPr>
        <xdr:cNvSpPr/>
      </xdr:nvSpPr>
      <xdr:spPr>
        <a:xfrm>
          <a:off x="7670800" y="104014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51619</xdr:rowOff>
    </xdr:from>
    <xdr:to>
      <xdr:col>50</xdr:col>
      <xdr:colOff>114300</xdr:colOff>
      <xdr:row>62</xdr:row>
      <xdr:rowOff>58587</xdr:rowOff>
    </xdr:to>
    <xdr:cxnSp macro="">
      <xdr:nvCxnSpPr>
        <xdr:cNvPr id="239" name="直線コネクタ 238">
          <a:extLst>
            <a:ext uri="{FF2B5EF4-FFF2-40B4-BE49-F238E27FC236}">
              <a16:creationId xmlns:a16="http://schemas.microsoft.com/office/drawing/2014/main" id="{00000000-0008-0000-0E00-0000EF000000}"/>
            </a:ext>
          </a:extLst>
        </xdr:cNvPr>
        <xdr:cNvCxnSpPr/>
      </xdr:nvCxnSpPr>
      <xdr:spPr>
        <a:xfrm flipV="1">
          <a:off x="7713980" y="10445299"/>
          <a:ext cx="782320" cy="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25211</xdr:rowOff>
    </xdr:from>
    <xdr:to>
      <xdr:col>41</xdr:col>
      <xdr:colOff>101600</xdr:colOff>
      <xdr:row>62</xdr:row>
      <xdr:rowOff>126811</xdr:rowOff>
    </xdr:to>
    <xdr:sp macro="" textlink="">
      <xdr:nvSpPr>
        <xdr:cNvPr id="240" name="楕円 239">
          <a:extLst>
            <a:ext uri="{FF2B5EF4-FFF2-40B4-BE49-F238E27FC236}">
              <a16:creationId xmlns:a16="http://schemas.microsoft.com/office/drawing/2014/main" id="{00000000-0008-0000-0E00-0000F0000000}"/>
            </a:ext>
          </a:extLst>
        </xdr:cNvPr>
        <xdr:cNvSpPr/>
      </xdr:nvSpPr>
      <xdr:spPr>
        <a:xfrm>
          <a:off x="6873240" y="1041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58587</xdr:rowOff>
    </xdr:from>
    <xdr:to>
      <xdr:col>45</xdr:col>
      <xdr:colOff>177800</xdr:colOff>
      <xdr:row>62</xdr:row>
      <xdr:rowOff>76011</xdr:rowOff>
    </xdr:to>
    <xdr:cxnSp macro="">
      <xdr:nvCxnSpPr>
        <xdr:cNvPr id="241" name="直線コネクタ 240">
          <a:extLst>
            <a:ext uri="{FF2B5EF4-FFF2-40B4-BE49-F238E27FC236}">
              <a16:creationId xmlns:a16="http://schemas.microsoft.com/office/drawing/2014/main" id="{00000000-0008-0000-0E00-0000F1000000}"/>
            </a:ext>
          </a:extLst>
        </xdr:cNvPr>
        <xdr:cNvCxnSpPr/>
      </xdr:nvCxnSpPr>
      <xdr:spPr>
        <a:xfrm flipV="1">
          <a:off x="6924040" y="10452267"/>
          <a:ext cx="789940" cy="17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30546</xdr:rowOff>
    </xdr:from>
    <xdr:to>
      <xdr:col>36</xdr:col>
      <xdr:colOff>165100</xdr:colOff>
      <xdr:row>62</xdr:row>
      <xdr:rowOff>132146</xdr:rowOff>
    </xdr:to>
    <xdr:sp macro="" textlink="">
      <xdr:nvSpPr>
        <xdr:cNvPr id="242" name="楕円 241">
          <a:extLst>
            <a:ext uri="{FF2B5EF4-FFF2-40B4-BE49-F238E27FC236}">
              <a16:creationId xmlns:a16="http://schemas.microsoft.com/office/drawing/2014/main" id="{00000000-0008-0000-0E00-0000F2000000}"/>
            </a:ext>
          </a:extLst>
        </xdr:cNvPr>
        <xdr:cNvSpPr/>
      </xdr:nvSpPr>
      <xdr:spPr>
        <a:xfrm>
          <a:off x="6098540" y="1042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76011</xdr:rowOff>
    </xdr:from>
    <xdr:to>
      <xdr:col>41</xdr:col>
      <xdr:colOff>50800</xdr:colOff>
      <xdr:row>62</xdr:row>
      <xdr:rowOff>81346</xdr:rowOff>
    </xdr:to>
    <xdr:cxnSp macro="">
      <xdr:nvCxnSpPr>
        <xdr:cNvPr id="243" name="直線コネクタ 242">
          <a:extLst>
            <a:ext uri="{FF2B5EF4-FFF2-40B4-BE49-F238E27FC236}">
              <a16:creationId xmlns:a16="http://schemas.microsoft.com/office/drawing/2014/main" id="{00000000-0008-0000-0E00-0000F3000000}"/>
            </a:ext>
          </a:extLst>
        </xdr:cNvPr>
        <xdr:cNvCxnSpPr/>
      </xdr:nvCxnSpPr>
      <xdr:spPr>
        <a:xfrm flipV="1">
          <a:off x="6149340" y="10469691"/>
          <a:ext cx="7747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141786</xdr:rowOff>
    </xdr:from>
    <xdr:ext cx="599010" cy="259045"/>
    <xdr:sp macro="" textlink="">
      <xdr:nvSpPr>
        <xdr:cNvPr id="244" name="n_1aveValue【橋りょう・トンネル】&#10;一人当たり有形固定資産（償却資産）額">
          <a:extLst>
            <a:ext uri="{FF2B5EF4-FFF2-40B4-BE49-F238E27FC236}">
              <a16:creationId xmlns:a16="http://schemas.microsoft.com/office/drawing/2014/main" id="{00000000-0008-0000-0E00-0000F4000000}"/>
            </a:ext>
          </a:extLst>
        </xdr:cNvPr>
        <xdr:cNvSpPr txBox="1"/>
      </xdr:nvSpPr>
      <xdr:spPr>
        <a:xfrm>
          <a:off x="8214575" y="1053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153112</xdr:rowOff>
    </xdr:from>
    <xdr:ext cx="599010" cy="259045"/>
    <xdr:sp macro="" textlink="">
      <xdr:nvSpPr>
        <xdr:cNvPr id="245" name="n_2aveValue【橋りょう・トンネル】&#10;一人当たり有形固定資産（償却資産）額">
          <a:extLst>
            <a:ext uri="{FF2B5EF4-FFF2-40B4-BE49-F238E27FC236}">
              <a16:creationId xmlns:a16="http://schemas.microsoft.com/office/drawing/2014/main" id="{00000000-0008-0000-0E00-0000F5000000}"/>
            </a:ext>
          </a:extLst>
        </xdr:cNvPr>
        <xdr:cNvSpPr txBox="1"/>
      </xdr:nvSpPr>
      <xdr:spPr>
        <a:xfrm>
          <a:off x="7444955" y="10546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141893</xdr:rowOff>
    </xdr:from>
    <xdr:ext cx="599010" cy="259045"/>
    <xdr:sp macro="" textlink="">
      <xdr:nvSpPr>
        <xdr:cNvPr id="246" name="n_3aveValue【橋りょう・トンネル】&#10;一人当たり有形固定資産（償却資産）額">
          <a:extLst>
            <a:ext uri="{FF2B5EF4-FFF2-40B4-BE49-F238E27FC236}">
              <a16:creationId xmlns:a16="http://schemas.microsoft.com/office/drawing/2014/main" id="{00000000-0008-0000-0E00-0000F6000000}"/>
            </a:ext>
          </a:extLst>
        </xdr:cNvPr>
        <xdr:cNvSpPr txBox="1"/>
      </xdr:nvSpPr>
      <xdr:spPr>
        <a:xfrm>
          <a:off x="6670255" y="1053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126657</xdr:rowOff>
    </xdr:from>
    <xdr:ext cx="599010" cy="259045"/>
    <xdr:sp macro="" textlink="">
      <xdr:nvSpPr>
        <xdr:cNvPr id="247" name="n_4aveValue【橋りょう・トンネル】&#10;一人当たり有形固定資産（償却資産）額">
          <a:extLst>
            <a:ext uri="{FF2B5EF4-FFF2-40B4-BE49-F238E27FC236}">
              <a16:creationId xmlns:a16="http://schemas.microsoft.com/office/drawing/2014/main" id="{00000000-0008-0000-0E00-0000F7000000}"/>
            </a:ext>
          </a:extLst>
        </xdr:cNvPr>
        <xdr:cNvSpPr txBox="1"/>
      </xdr:nvSpPr>
      <xdr:spPr>
        <a:xfrm>
          <a:off x="5872695" y="10185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118946</xdr:rowOff>
    </xdr:from>
    <xdr:ext cx="599010" cy="259045"/>
    <xdr:sp macro="" textlink="">
      <xdr:nvSpPr>
        <xdr:cNvPr id="248" name="n_1mainValue【橋りょう・トンネル】&#10;一人当たり有形固定資産（償却資産）額">
          <a:extLst>
            <a:ext uri="{FF2B5EF4-FFF2-40B4-BE49-F238E27FC236}">
              <a16:creationId xmlns:a16="http://schemas.microsoft.com/office/drawing/2014/main" id="{00000000-0008-0000-0E00-0000F8000000}"/>
            </a:ext>
          </a:extLst>
        </xdr:cNvPr>
        <xdr:cNvSpPr txBox="1"/>
      </xdr:nvSpPr>
      <xdr:spPr>
        <a:xfrm>
          <a:off x="8214575" y="10177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125914</xdr:rowOff>
    </xdr:from>
    <xdr:ext cx="599010" cy="259045"/>
    <xdr:sp macro="" textlink="">
      <xdr:nvSpPr>
        <xdr:cNvPr id="249" name="n_2mainValue【橋りょう・トンネル】&#10;一人当たり有形固定資産（償却資産）額">
          <a:extLst>
            <a:ext uri="{FF2B5EF4-FFF2-40B4-BE49-F238E27FC236}">
              <a16:creationId xmlns:a16="http://schemas.microsoft.com/office/drawing/2014/main" id="{00000000-0008-0000-0E00-0000F9000000}"/>
            </a:ext>
          </a:extLst>
        </xdr:cNvPr>
        <xdr:cNvSpPr txBox="1"/>
      </xdr:nvSpPr>
      <xdr:spPr>
        <a:xfrm>
          <a:off x="7444955" y="10184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143338</xdr:rowOff>
    </xdr:from>
    <xdr:ext cx="599010" cy="259045"/>
    <xdr:sp macro="" textlink="">
      <xdr:nvSpPr>
        <xdr:cNvPr id="250" name="n_3mainValue【橋りょう・トンネル】&#10;一人当たり有形固定資産（償却資産）額">
          <a:extLst>
            <a:ext uri="{FF2B5EF4-FFF2-40B4-BE49-F238E27FC236}">
              <a16:creationId xmlns:a16="http://schemas.microsoft.com/office/drawing/2014/main" id="{00000000-0008-0000-0E00-0000FA000000}"/>
            </a:ext>
          </a:extLst>
        </xdr:cNvPr>
        <xdr:cNvSpPr txBox="1"/>
      </xdr:nvSpPr>
      <xdr:spPr>
        <a:xfrm>
          <a:off x="6670255" y="10201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123273</xdr:rowOff>
    </xdr:from>
    <xdr:ext cx="599010" cy="259045"/>
    <xdr:sp macro="" textlink="">
      <xdr:nvSpPr>
        <xdr:cNvPr id="251" name="n_4mainValue【橋りょう・トンネル】&#10;一人当たり有形固定資産（償却資産）額">
          <a:extLst>
            <a:ext uri="{FF2B5EF4-FFF2-40B4-BE49-F238E27FC236}">
              <a16:creationId xmlns:a16="http://schemas.microsoft.com/office/drawing/2014/main" id="{00000000-0008-0000-0E00-0000FB000000}"/>
            </a:ext>
          </a:extLst>
        </xdr:cNvPr>
        <xdr:cNvSpPr txBox="1"/>
      </xdr:nvSpPr>
      <xdr:spPr>
        <a:xfrm>
          <a:off x="5872695" y="1051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2" name="正方形/長方形 251">
          <a:extLst>
            <a:ext uri="{FF2B5EF4-FFF2-40B4-BE49-F238E27FC236}">
              <a16:creationId xmlns:a16="http://schemas.microsoft.com/office/drawing/2014/main" id="{00000000-0008-0000-0E00-0000FC00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3" name="正方形/長方形 252">
          <a:extLst>
            <a:ext uri="{FF2B5EF4-FFF2-40B4-BE49-F238E27FC236}">
              <a16:creationId xmlns:a16="http://schemas.microsoft.com/office/drawing/2014/main" id="{00000000-0008-0000-0E00-0000FD00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4" name="正方形/長方形 253">
          <a:extLst>
            <a:ext uri="{FF2B5EF4-FFF2-40B4-BE49-F238E27FC236}">
              <a16:creationId xmlns:a16="http://schemas.microsoft.com/office/drawing/2014/main" id="{00000000-0008-0000-0E00-0000FE00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5" name="正方形/長方形 254">
          <a:extLst>
            <a:ext uri="{FF2B5EF4-FFF2-40B4-BE49-F238E27FC236}">
              <a16:creationId xmlns:a16="http://schemas.microsoft.com/office/drawing/2014/main" id="{00000000-0008-0000-0E00-0000FF00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6" name="正方形/長方形 255">
          <a:extLst>
            <a:ext uri="{FF2B5EF4-FFF2-40B4-BE49-F238E27FC236}">
              <a16:creationId xmlns:a16="http://schemas.microsoft.com/office/drawing/2014/main" id="{00000000-0008-0000-0E00-000000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7" name="正方形/長方形 256">
          <a:extLst>
            <a:ext uri="{FF2B5EF4-FFF2-40B4-BE49-F238E27FC236}">
              <a16:creationId xmlns:a16="http://schemas.microsoft.com/office/drawing/2014/main" id="{00000000-0008-0000-0E00-000001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8" name="正方形/長方形 257">
          <a:extLst>
            <a:ext uri="{FF2B5EF4-FFF2-40B4-BE49-F238E27FC236}">
              <a16:creationId xmlns:a16="http://schemas.microsoft.com/office/drawing/2014/main" id="{00000000-0008-0000-0E00-000002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9" name="正方形/長方形 258">
          <a:extLst>
            <a:ext uri="{FF2B5EF4-FFF2-40B4-BE49-F238E27FC236}">
              <a16:creationId xmlns:a16="http://schemas.microsoft.com/office/drawing/2014/main" id="{00000000-0008-0000-0E00-00000301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0" name="テキスト ボックス 259">
          <a:extLst>
            <a:ext uri="{FF2B5EF4-FFF2-40B4-BE49-F238E27FC236}">
              <a16:creationId xmlns:a16="http://schemas.microsoft.com/office/drawing/2014/main" id="{00000000-0008-0000-0E00-00000401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1" name="直線コネクタ 260">
          <a:extLst>
            <a:ext uri="{FF2B5EF4-FFF2-40B4-BE49-F238E27FC236}">
              <a16:creationId xmlns:a16="http://schemas.microsoft.com/office/drawing/2014/main" id="{00000000-0008-0000-0E00-00000501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2" name="テキスト ボックス 261">
          <a:extLst>
            <a:ext uri="{FF2B5EF4-FFF2-40B4-BE49-F238E27FC236}">
              <a16:creationId xmlns:a16="http://schemas.microsoft.com/office/drawing/2014/main" id="{00000000-0008-0000-0E00-00000601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3" name="直線コネクタ 262">
          <a:extLst>
            <a:ext uri="{FF2B5EF4-FFF2-40B4-BE49-F238E27FC236}">
              <a16:creationId xmlns:a16="http://schemas.microsoft.com/office/drawing/2014/main" id="{00000000-0008-0000-0E00-000007010000}"/>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4" name="テキスト ボックス 263">
          <a:extLst>
            <a:ext uri="{FF2B5EF4-FFF2-40B4-BE49-F238E27FC236}">
              <a16:creationId xmlns:a16="http://schemas.microsoft.com/office/drawing/2014/main" id="{00000000-0008-0000-0E00-000008010000}"/>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5" name="直線コネクタ 264">
          <a:extLst>
            <a:ext uri="{FF2B5EF4-FFF2-40B4-BE49-F238E27FC236}">
              <a16:creationId xmlns:a16="http://schemas.microsoft.com/office/drawing/2014/main" id="{00000000-0008-0000-0E00-000009010000}"/>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6" name="テキスト ボックス 265">
          <a:extLst>
            <a:ext uri="{FF2B5EF4-FFF2-40B4-BE49-F238E27FC236}">
              <a16:creationId xmlns:a16="http://schemas.microsoft.com/office/drawing/2014/main" id="{00000000-0008-0000-0E00-00000A01000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7" name="直線コネクタ 266">
          <a:extLst>
            <a:ext uri="{FF2B5EF4-FFF2-40B4-BE49-F238E27FC236}">
              <a16:creationId xmlns:a16="http://schemas.microsoft.com/office/drawing/2014/main" id="{00000000-0008-0000-0E00-00000B01000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8" name="テキスト ボックス 267">
          <a:extLst>
            <a:ext uri="{FF2B5EF4-FFF2-40B4-BE49-F238E27FC236}">
              <a16:creationId xmlns:a16="http://schemas.microsoft.com/office/drawing/2014/main" id="{00000000-0008-0000-0E00-00000C010000}"/>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9" name="直線コネクタ 268">
          <a:extLst>
            <a:ext uri="{FF2B5EF4-FFF2-40B4-BE49-F238E27FC236}">
              <a16:creationId xmlns:a16="http://schemas.microsoft.com/office/drawing/2014/main" id="{00000000-0008-0000-0E00-00000D01000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5" name="【公営住宅】&#10;有形固定資産減価償却率グラフ枠">
          <a:extLst>
            <a:ext uri="{FF2B5EF4-FFF2-40B4-BE49-F238E27FC236}">
              <a16:creationId xmlns:a16="http://schemas.microsoft.com/office/drawing/2014/main" id="{00000000-0008-0000-0E00-000013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flipV="1">
          <a:off x="4086225" y="1311211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7" name="【公営住宅】&#10;有形固定資産減価償却率最小値テキスト">
          <a:extLst>
            <a:ext uri="{FF2B5EF4-FFF2-40B4-BE49-F238E27FC236}">
              <a16:creationId xmlns:a16="http://schemas.microsoft.com/office/drawing/2014/main" id="{00000000-0008-0000-0E00-000015010000}"/>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79" name="【公営住宅】&#10;有形固定資産減価償却率最大値テキスト">
          <a:extLst>
            <a:ext uri="{FF2B5EF4-FFF2-40B4-BE49-F238E27FC236}">
              <a16:creationId xmlns:a16="http://schemas.microsoft.com/office/drawing/2014/main" id="{00000000-0008-0000-0E00-000017010000}"/>
            </a:ext>
          </a:extLst>
        </xdr:cNvPr>
        <xdr:cNvSpPr txBox="1"/>
      </xdr:nvSpPr>
      <xdr:spPr>
        <a:xfrm>
          <a:off x="4124960" y="1289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4020820" y="13112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112413</xdr:rowOff>
    </xdr:from>
    <xdr:ext cx="405111" cy="259045"/>
    <xdr:sp macro="" textlink="">
      <xdr:nvSpPr>
        <xdr:cNvPr id="281" name="【公営住宅】&#10;有形固定資産減価償却率平均値テキスト">
          <a:extLst>
            <a:ext uri="{FF2B5EF4-FFF2-40B4-BE49-F238E27FC236}">
              <a16:creationId xmlns:a16="http://schemas.microsoft.com/office/drawing/2014/main" id="{00000000-0008-0000-0E00-000019010000}"/>
            </a:ext>
          </a:extLst>
        </xdr:cNvPr>
        <xdr:cNvSpPr txBox="1"/>
      </xdr:nvSpPr>
      <xdr:spPr>
        <a:xfrm>
          <a:off x="4124960" y="13858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133986</xdr:rowOff>
    </xdr:from>
    <xdr:to>
      <xdr:col>24</xdr:col>
      <xdr:colOff>114300</xdr:colOff>
      <xdr:row>83</xdr:row>
      <xdr:rowOff>64136</xdr:rowOff>
    </xdr:to>
    <xdr:sp macro="" textlink="">
      <xdr:nvSpPr>
        <xdr:cNvPr id="282" name="フローチャート: 判断 281">
          <a:extLst>
            <a:ext uri="{FF2B5EF4-FFF2-40B4-BE49-F238E27FC236}">
              <a16:creationId xmlns:a16="http://schemas.microsoft.com/office/drawing/2014/main" id="{00000000-0008-0000-0E00-00001A010000}"/>
            </a:ext>
          </a:extLst>
        </xdr:cNvPr>
        <xdr:cNvSpPr/>
      </xdr:nvSpPr>
      <xdr:spPr>
        <a:xfrm>
          <a:off x="4036060" y="138804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83" name="フローチャート: 判断 282">
          <a:extLst>
            <a:ext uri="{FF2B5EF4-FFF2-40B4-BE49-F238E27FC236}">
              <a16:creationId xmlns:a16="http://schemas.microsoft.com/office/drawing/2014/main" id="{00000000-0008-0000-0E00-00001B010000}"/>
            </a:ext>
          </a:extLst>
        </xdr:cNvPr>
        <xdr:cNvSpPr/>
      </xdr:nvSpPr>
      <xdr:spPr>
        <a:xfrm>
          <a:off x="3312160" y="138728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107314</xdr:rowOff>
    </xdr:from>
    <xdr:to>
      <xdr:col>15</xdr:col>
      <xdr:colOff>101600</xdr:colOff>
      <xdr:row>83</xdr:row>
      <xdr:rowOff>37464</xdr:rowOff>
    </xdr:to>
    <xdr:sp macro="" textlink="">
      <xdr:nvSpPr>
        <xdr:cNvPr id="284" name="フローチャート: 判断 283">
          <a:extLst>
            <a:ext uri="{FF2B5EF4-FFF2-40B4-BE49-F238E27FC236}">
              <a16:creationId xmlns:a16="http://schemas.microsoft.com/office/drawing/2014/main" id="{00000000-0008-0000-0E00-00001C010000}"/>
            </a:ext>
          </a:extLst>
        </xdr:cNvPr>
        <xdr:cNvSpPr/>
      </xdr:nvSpPr>
      <xdr:spPr>
        <a:xfrm>
          <a:off x="2514600" y="138537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85" name="フローチャート: 判断 284">
          <a:extLst>
            <a:ext uri="{FF2B5EF4-FFF2-40B4-BE49-F238E27FC236}">
              <a16:creationId xmlns:a16="http://schemas.microsoft.com/office/drawing/2014/main" id="{00000000-0008-0000-0E00-00001D010000}"/>
            </a:ext>
          </a:extLst>
        </xdr:cNvPr>
        <xdr:cNvSpPr/>
      </xdr:nvSpPr>
      <xdr:spPr>
        <a:xfrm>
          <a:off x="1739900" y="138233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73025</xdr:rowOff>
    </xdr:from>
    <xdr:to>
      <xdr:col>6</xdr:col>
      <xdr:colOff>38100</xdr:colOff>
      <xdr:row>83</xdr:row>
      <xdr:rowOff>3175</xdr:rowOff>
    </xdr:to>
    <xdr:sp macro="" textlink="">
      <xdr:nvSpPr>
        <xdr:cNvPr id="286" name="フローチャート: 判断 285">
          <a:extLst>
            <a:ext uri="{FF2B5EF4-FFF2-40B4-BE49-F238E27FC236}">
              <a16:creationId xmlns:a16="http://schemas.microsoft.com/office/drawing/2014/main" id="{00000000-0008-0000-0E00-00001E010000}"/>
            </a:ext>
          </a:extLst>
        </xdr:cNvPr>
        <xdr:cNvSpPr/>
      </xdr:nvSpPr>
      <xdr:spPr>
        <a:xfrm>
          <a:off x="965200" y="138195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00000000-0008-0000-0E00-00001F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00000000-0008-0000-0E00-000020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00000000-0008-0000-0E00-000021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00000000-0008-0000-0E00-000022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0000000-0008-0000-0E00-000023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69214</xdr:rowOff>
    </xdr:from>
    <xdr:to>
      <xdr:col>20</xdr:col>
      <xdr:colOff>38100</xdr:colOff>
      <xdr:row>79</xdr:row>
      <xdr:rowOff>170814</xdr:rowOff>
    </xdr:to>
    <xdr:sp macro="" textlink="">
      <xdr:nvSpPr>
        <xdr:cNvPr id="292" name="楕円 291">
          <a:extLst>
            <a:ext uri="{FF2B5EF4-FFF2-40B4-BE49-F238E27FC236}">
              <a16:creationId xmlns:a16="http://schemas.microsoft.com/office/drawing/2014/main" id="{00000000-0008-0000-0E00-000024010000}"/>
            </a:ext>
          </a:extLst>
        </xdr:cNvPr>
        <xdr:cNvSpPr/>
      </xdr:nvSpPr>
      <xdr:spPr>
        <a:xfrm>
          <a:off x="3312160" y="133127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132080</xdr:rowOff>
    </xdr:from>
    <xdr:to>
      <xdr:col>15</xdr:col>
      <xdr:colOff>101600</xdr:colOff>
      <xdr:row>80</xdr:row>
      <xdr:rowOff>62230</xdr:rowOff>
    </xdr:to>
    <xdr:sp macro="" textlink="">
      <xdr:nvSpPr>
        <xdr:cNvPr id="293" name="楕円 292">
          <a:extLst>
            <a:ext uri="{FF2B5EF4-FFF2-40B4-BE49-F238E27FC236}">
              <a16:creationId xmlns:a16="http://schemas.microsoft.com/office/drawing/2014/main" id="{00000000-0008-0000-0E00-000025010000}"/>
            </a:ext>
          </a:extLst>
        </xdr:cNvPr>
        <xdr:cNvSpPr/>
      </xdr:nvSpPr>
      <xdr:spPr>
        <a:xfrm>
          <a:off x="2514600" y="13375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120014</xdr:rowOff>
    </xdr:from>
    <xdr:to>
      <xdr:col>19</xdr:col>
      <xdr:colOff>177800</xdr:colOff>
      <xdr:row>80</xdr:row>
      <xdr:rowOff>11430</xdr:rowOff>
    </xdr:to>
    <xdr:cxnSp macro="">
      <xdr:nvCxnSpPr>
        <xdr:cNvPr id="294" name="直線コネクタ 293">
          <a:extLst>
            <a:ext uri="{FF2B5EF4-FFF2-40B4-BE49-F238E27FC236}">
              <a16:creationId xmlns:a16="http://schemas.microsoft.com/office/drawing/2014/main" id="{00000000-0008-0000-0E00-000026010000}"/>
            </a:ext>
          </a:extLst>
        </xdr:cNvPr>
        <xdr:cNvCxnSpPr/>
      </xdr:nvCxnSpPr>
      <xdr:spPr>
        <a:xfrm flipV="1">
          <a:off x="2565400" y="13363574"/>
          <a:ext cx="78994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156845</xdr:rowOff>
    </xdr:from>
    <xdr:to>
      <xdr:col>10</xdr:col>
      <xdr:colOff>165100</xdr:colOff>
      <xdr:row>80</xdr:row>
      <xdr:rowOff>86995</xdr:rowOff>
    </xdr:to>
    <xdr:sp macro="" textlink="">
      <xdr:nvSpPr>
        <xdr:cNvPr id="295" name="楕円 294">
          <a:extLst>
            <a:ext uri="{FF2B5EF4-FFF2-40B4-BE49-F238E27FC236}">
              <a16:creationId xmlns:a16="http://schemas.microsoft.com/office/drawing/2014/main" id="{00000000-0008-0000-0E00-000027010000}"/>
            </a:ext>
          </a:extLst>
        </xdr:cNvPr>
        <xdr:cNvSpPr/>
      </xdr:nvSpPr>
      <xdr:spPr>
        <a:xfrm>
          <a:off x="1739900" y="13400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11430</xdr:rowOff>
    </xdr:from>
    <xdr:to>
      <xdr:col>15</xdr:col>
      <xdr:colOff>50800</xdr:colOff>
      <xdr:row>80</xdr:row>
      <xdr:rowOff>36195</xdr:rowOff>
    </xdr:to>
    <xdr:cxnSp macro="">
      <xdr:nvCxnSpPr>
        <xdr:cNvPr id="296" name="直線コネクタ 295">
          <a:extLst>
            <a:ext uri="{FF2B5EF4-FFF2-40B4-BE49-F238E27FC236}">
              <a16:creationId xmlns:a16="http://schemas.microsoft.com/office/drawing/2014/main" id="{00000000-0008-0000-0E00-000028010000}"/>
            </a:ext>
          </a:extLst>
        </xdr:cNvPr>
        <xdr:cNvCxnSpPr/>
      </xdr:nvCxnSpPr>
      <xdr:spPr>
        <a:xfrm flipV="1">
          <a:off x="1790700" y="13422630"/>
          <a:ext cx="7747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120650</xdr:rowOff>
    </xdr:from>
    <xdr:to>
      <xdr:col>6</xdr:col>
      <xdr:colOff>38100</xdr:colOff>
      <xdr:row>80</xdr:row>
      <xdr:rowOff>50800</xdr:rowOff>
    </xdr:to>
    <xdr:sp macro="" textlink="">
      <xdr:nvSpPr>
        <xdr:cNvPr id="297" name="楕円 296">
          <a:extLst>
            <a:ext uri="{FF2B5EF4-FFF2-40B4-BE49-F238E27FC236}">
              <a16:creationId xmlns:a16="http://schemas.microsoft.com/office/drawing/2014/main" id="{00000000-0008-0000-0E00-000029010000}"/>
            </a:ext>
          </a:extLst>
        </xdr:cNvPr>
        <xdr:cNvSpPr/>
      </xdr:nvSpPr>
      <xdr:spPr>
        <a:xfrm>
          <a:off x="965200" y="133642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0</xdr:rowOff>
    </xdr:from>
    <xdr:to>
      <xdr:col>10</xdr:col>
      <xdr:colOff>114300</xdr:colOff>
      <xdr:row>80</xdr:row>
      <xdr:rowOff>36195</xdr:rowOff>
    </xdr:to>
    <xdr:cxnSp macro="">
      <xdr:nvCxnSpPr>
        <xdr:cNvPr id="298" name="直線コネクタ 297">
          <a:extLst>
            <a:ext uri="{FF2B5EF4-FFF2-40B4-BE49-F238E27FC236}">
              <a16:creationId xmlns:a16="http://schemas.microsoft.com/office/drawing/2014/main" id="{00000000-0008-0000-0E00-00002A010000}"/>
            </a:ext>
          </a:extLst>
        </xdr:cNvPr>
        <xdr:cNvCxnSpPr/>
      </xdr:nvCxnSpPr>
      <xdr:spPr>
        <a:xfrm>
          <a:off x="1008380" y="13411200"/>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299" name="n_1aveValue【公営住宅】&#10;有形固定資産減価償却率">
          <a:extLst>
            <a:ext uri="{FF2B5EF4-FFF2-40B4-BE49-F238E27FC236}">
              <a16:creationId xmlns:a16="http://schemas.microsoft.com/office/drawing/2014/main" id="{00000000-0008-0000-0E00-00002B010000}"/>
            </a:ext>
          </a:extLst>
        </xdr:cNvPr>
        <xdr:cNvSpPr txBox="1"/>
      </xdr:nvSpPr>
      <xdr:spPr>
        <a:xfrm>
          <a:off x="3170564" y="13961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28591</xdr:rowOff>
    </xdr:from>
    <xdr:ext cx="405111" cy="259045"/>
    <xdr:sp macro="" textlink="">
      <xdr:nvSpPr>
        <xdr:cNvPr id="300" name="n_2aveValue【公営住宅】&#10;有形固定資産減価償却率">
          <a:extLst>
            <a:ext uri="{FF2B5EF4-FFF2-40B4-BE49-F238E27FC236}">
              <a16:creationId xmlns:a16="http://schemas.microsoft.com/office/drawing/2014/main" id="{00000000-0008-0000-0E00-00002C010000}"/>
            </a:ext>
          </a:extLst>
        </xdr:cNvPr>
        <xdr:cNvSpPr txBox="1"/>
      </xdr:nvSpPr>
      <xdr:spPr>
        <a:xfrm>
          <a:off x="2385704" y="1394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01" name="n_3aveValue【公営住宅】&#10;有形固定資産減価償却率">
          <a:extLst>
            <a:ext uri="{FF2B5EF4-FFF2-40B4-BE49-F238E27FC236}">
              <a16:creationId xmlns:a16="http://schemas.microsoft.com/office/drawing/2014/main" id="{00000000-0008-0000-0E00-00002D010000}"/>
            </a:ext>
          </a:extLst>
        </xdr:cNvPr>
        <xdr:cNvSpPr txBox="1"/>
      </xdr:nvSpPr>
      <xdr:spPr>
        <a:xfrm>
          <a:off x="1611004" y="1391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165752</xdr:rowOff>
    </xdr:from>
    <xdr:ext cx="405111" cy="259045"/>
    <xdr:sp macro="" textlink="">
      <xdr:nvSpPr>
        <xdr:cNvPr id="302" name="n_4aveValue【公営住宅】&#10;有形固定資産減価償却率">
          <a:extLst>
            <a:ext uri="{FF2B5EF4-FFF2-40B4-BE49-F238E27FC236}">
              <a16:creationId xmlns:a16="http://schemas.microsoft.com/office/drawing/2014/main" id="{00000000-0008-0000-0E00-00002E010000}"/>
            </a:ext>
          </a:extLst>
        </xdr:cNvPr>
        <xdr:cNvSpPr txBox="1"/>
      </xdr:nvSpPr>
      <xdr:spPr>
        <a:xfrm>
          <a:off x="836304" y="1391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15891</xdr:rowOff>
    </xdr:from>
    <xdr:ext cx="405111" cy="259045"/>
    <xdr:sp macro="" textlink="">
      <xdr:nvSpPr>
        <xdr:cNvPr id="303" name="n_1mainValue【公営住宅】&#10;有形固定資産減価償却率">
          <a:extLst>
            <a:ext uri="{FF2B5EF4-FFF2-40B4-BE49-F238E27FC236}">
              <a16:creationId xmlns:a16="http://schemas.microsoft.com/office/drawing/2014/main" id="{00000000-0008-0000-0E00-00002F010000}"/>
            </a:ext>
          </a:extLst>
        </xdr:cNvPr>
        <xdr:cNvSpPr txBox="1"/>
      </xdr:nvSpPr>
      <xdr:spPr>
        <a:xfrm>
          <a:off x="3170564" y="13091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78757</xdr:rowOff>
    </xdr:from>
    <xdr:ext cx="405111" cy="259045"/>
    <xdr:sp macro="" textlink="">
      <xdr:nvSpPr>
        <xdr:cNvPr id="304" name="n_2mainValue【公営住宅】&#10;有形固定資産減価償却率">
          <a:extLst>
            <a:ext uri="{FF2B5EF4-FFF2-40B4-BE49-F238E27FC236}">
              <a16:creationId xmlns:a16="http://schemas.microsoft.com/office/drawing/2014/main" id="{00000000-0008-0000-0E00-000030010000}"/>
            </a:ext>
          </a:extLst>
        </xdr:cNvPr>
        <xdr:cNvSpPr txBox="1"/>
      </xdr:nvSpPr>
      <xdr:spPr>
        <a:xfrm>
          <a:off x="2385704" y="1315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103522</xdr:rowOff>
    </xdr:from>
    <xdr:ext cx="405111" cy="259045"/>
    <xdr:sp macro="" textlink="">
      <xdr:nvSpPr>
        <xdr:cNvPr id="305" name="n_3mainValue【公営住宅】&#10;有形固定資産減価償却率">
          <a:extLst>
            <a:ext uri="{FF2B5EF4-FFF2-40B4-BE49-F238E27FC236}">
              <a16:creationId xmlns:a16="http://schemas.microsoft.com/office/drawing/2014/main" id="{00000000-0008-0000-0E00-000031010000}"/>
            </a:ext>
          </a:extLst>
        </xdr:cNvPr>
        <xdr:cNvSpPr txBox="1"/>
      </xdr:nvSpPr>
      <xdr:spPr>
        <a:xfrm>
          <a:off x="1611004" y="1317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67327</xdr:rowOff>
    </xdr:from>
    <xdr:ext cx="405111" cy="259045"/>
    <xdr:sp macro="" textlink="">
      <xdr:nvSpPr>
        <xdr:cNvPr id="306" name="n_4mainValue【公営住宅】&#10;有形固定資産減価償却率">
          <a:extLst>
            <a:ext uri="{FF2B5EF4-FFF2-40B4-BE49-F238E27FC236}">
              <a16:creationId xmlns:a16="http://schemas.microsoft.com/office/drawing/2014/main" id="{00000000-0008-0000-0E00-000032010000}"/>
            </a:ext>
          </a:extLst>
        </xdr:cNvPr>
        <xdr:cNvSpPr txBox="1"/>
      </xdr:nvSpPr>
      <xdr:spPr>
        <a:xfrm>
          <a:off x="836304" y="1314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00000000-0008-0000-0E00-000033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00000000-0008-0000-0E00-000034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00000000-0008-0000-0E00-000035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00000000-0008-0000-0E00-000036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00000000-0008-0000-0E00-000037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00000000-0008-0000-0E00-000038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00000000-0008-0000-0E00-000039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00000000-0008-0000-0E00-00003A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00000000-0008-0000-0E00-00003B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00000000-0008-0000-0E00-00003C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7" name="直線コネクタ 316">
          <a:extLst>
            <a:ext uri="{FF2B5EF4-FFF2-40B4-BE49-F238E27FC236}">
              <a16:creationId xmlns:a16="http://schemas.microsoft.com/office/drawing/2014/main" id="{00000000-0008-0000-0E00-00003D010000}"/>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8" name="テキスト ボックス 317">
          <a:extLst>
            <a:ext uri="{FF2B5EF4-FFF2-40B4-BE49-F238E27FC236}">
              <a16:creationId xmlns:a16="http://schemas.microsoft.com/office/drawing/2014/main" id="{00000000-0008-0000-0E00-00003E010000}"/>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9" name="直線コネクタ 318">
          <a:extLst>
            <a:ext uri="{FF2B5EF4-FFF2-40B4-BE49-F238E27FC236}">
              <a16:creationId xmlns:a16="http://schemas.microsoft.com/office/drawing/2014/main" id="{00000000-0008-0000-0E00-00003F010000}"/>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0" name="テキスト ボックス 319">
          <a:extLst>
            <a:ext uri="{FF2B5EF4-FFF2-40B4-BE49-F238E27FC236}">
              <a16:creationId xmlns:a16="http://schemas.microsoft.com/office/drawing/2014/main" id="{00000000-0008-0000-0E00-000040010000}"/>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1" name="直線コネクタ 320">
          <a:extLst>
            <a:ext uri="{FF2B5EF4-FFF2-40B4-BE49-F238E27FC236}">
              <a16:creationId xmlns:a16="http://schemas.microsoft.com/office/drawing/2014/main" id="{00000000-0008-0000-0E00-000041010000}"/>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22" name="テキスト ボックス 321">
          <a:extLst>
            <a:ext uri="{FF2B5EF4-FFF2-40B4-BE49-F238E27FC236}">
              <a16:creationId xmlns:a16="http://schemas.microsoft.com/office/drawing/2014/main" id="{00000000-0008-0000-0E00-000042010000}"/>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3" name="直線コネクタ 322">
          <a:extLst>
            <a:ext uri="{FF2B5EF4-FFF2-40B4-BE49-F238E27FC236}">
              <a16:creationId xmlns:a16="http://schemas.microsoft.com/office/drawing/2014/main" id="{00000000-0008-0000-0E00-000043010000}"/>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24" name="テキスト ボックス 323">
          <a:extLst>
            <a:ext uri="{FF2B5EF4-FFF2-40B4-BE49-F238E27FC236}">
              <a16:creationId xmlns:a16="http://schemas.microsoft.com/office/drawing/2014/main" id="{00000000-0008-0000-0E00-000044010000}"/>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5" name="直線コネクタ 324">
          <a:extLst>
            <a:ext uri="{FF2B5EF4-FFF2-40B4-BE49-F238E27FC236}">
              <a16:creationId xmlns:a16="http://schemas.microsoft.com/office/drawing/2014/main" id="{00000000-0008-0000-0E00-000045010000}"/>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26" name="テキスト ボックス 325">
          <a:extLst>
            <a:ext uri="{FF2B5EF4-FFF2-40B4-BE49-F238E27FC236}">
              <a16:creationId xmlns:a16="http://schemas.microsoft.com/office/drawing/2014/main" id="{00000000-0008-0000-0E00-000046010000}"/>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7" name="直線コネクタ 326">
          <a:extLst>
            <a:ext uri="{FF2B5EF4-FFF2-40B4-BE49-F238E27FC236}">
              <a16:creationId xmlns:a16="http://schemas.microsoft.com/office/drawing/2014/main" id="{00000000-0008-0000-0E00-000047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8" name="テキスト ボックス 327">
          <a:extLst>
            <a:ext uri="{FF2B5EF4-FFF2-40B4-BE49-F238E27FC236}">
              <a16:creationId xmlns:a16="http://schemas.microsoft.com/office/drawing/2014/main" id="{00000000-0008-0000-0E00-000048010000}"/>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9" name="【公営住宅】&#10;一人当たり面積グラフ枠">
          <a:extLst>
            <a:ext uri="{FF2B5EF4-FFF2-40B4-BE49-F238E27FC236}">
              <a16:creationId xmlns:a16="http://schemas.microsoft.com/office/drawing/2014/main" id="{00000000-0008-0000-0E00-000049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23546</xdr:rowOff>
    </xdr:from>
    <xdr:to>
      <xdr:col>54</xdr:col>
      <xdr:colOff>189865</xdr:colOff>
      <xdr:row>86</xdr:row>
      <xdr:rowOff>102260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flipV="1">
          <a:off x="9219565" y="13099466"/>
          <a:ext cx="0" cy="141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106087</xdr:rowOff>
    </xdr:from>
    <xdr:ext cx="469744" cy="259045"/>
    <xdr:sp macro="" textlink="">
      <xdr:nvSpPr>
        <xdr:cNvPr id="331" name="【公営住宅】&#10;一人当たり面積最小値テキスト">
          <a:extLst>
            <a:ext uri="{FF2B5EF4-FFF2-40B4-BE49-F238E27FC236}">
              <a16:creationId xmlns:a16="http://schemas.microsoft.com/office/drawing/2014/main" id="{00000000-0008-0000-0E00-00004B010000}"/>
            </a:ext>
          </a:extLst>
        </xdr:cNvPr>
        <xdr:cNvSpPr txBox="1"/>
      </xdr:nvSpPr>
      <xdr:spPr>
        <a:xfrm>
          <a:off x="9258300" y="145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102260</xdr:rowOff>
    </xdr:from>
    <xdr:to>
      <xdr:col>55</xdr:col>
      <xdr:colOff>88900</xdr:colOff>
      <xdr:row>86</xdr:row>
      <xdr:rowOff>102260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9154160" y="14519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141673</xdr:rowOff>
    </xdr:from>
    <xdr:ext cx="534377" cy="259045"/>
    <xdr:sp macro="" textlink="">
      <xdr:nvSpPr>
        <xdr:cNvPr id="333" name="【公営住宅】&#10;一人当たり面積最大値テキスト">
          <a:extLst>
            <a:ext uri="{FF2B5EF4-FFF2-40B4-BE49-F238E27FC236}">
              <a16:creationId xmlns:a16="http://schemas.microsoft.com/office/drawing/2014/main" id="{00000000-0008-0000-0E00-00004D010000}"/>
            </a:ext>
          </a:extLst>
        </xdr:cNvPr>
        <xdr:cNvSpPr txBox="1"/>
      </xdr:nvSpPr>
      <xdr:spPr>
        <a:xfrm>
          <a:off x="9258300" y="12882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23546</xdr:rowOff>
    </xdr:from>
    <xdr:to>
      <xdr:col>55</xdr:col>
      <xdr:colOff>88900</xdr:colOff>
      <xdr:row>78</xdr:row>
      <xdr:rowOff>23546</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9154160" y="130994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128491</xdr:rowOff>
    </xdr:from>
    <xdr:ext cx="469744" cy="259045"/>
    <xdr:sp macro="" textlink="">
      <xdr:nvSpPr>
        <xdr:cNvPr id="335" name="【公営住宅】&#10;一人当たり面積平均値テキスト">
          <a:extLst>
            <a:ext uri="{FF2B5EF4-FFF2-40B4-BE49-F238E27FC236}">
              <a16:creationId xmlns:a16="http://schemas.microsoft.com/office/drawing/2014/main" id="{00000000-0008-0000-0E00-00004F010000}"/>
            </a:ext>
          </a:extLst>
        </xdr:cNvPr>
        <xdr:cNvSpPr txBox="1"/>
      </xdr:nvSpPr>
      <xdr:spPr>
        <a:xfrm>
          <a:off x="9258300" y="14210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36" name="フローチャート: 判断 335">
          <a:extLst>
            <a:ext uri="{FF2B5EF4-FFF2-40B4-BE49-F238E27FC236}">
              <a16:creationId xmlns:a16="http://schemas.microsoft.com/office/drawing/2014/main" id="{00000000-0008-0000-0E00-000050010000}"/>
            </a:ext>
          </a:extLst>
        </xdr:cNvPr>
        <xdr:cNvSpPr/>
      </xdr:nvSpPr>
      <xdr:spPr>
        <a:xfrm>
          <a:off x="9192260" y="142318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163779</xdr:rowOff>
    </xdr:from>
    <xdr:to>
      <xdr:col>50</xdr:col>
      <xdr:colOff>165100</xdr:colOff>
      <xdr:row>85</xdr:row>
      <xdr:rowOff>93929</xdr:rowOff>
    </xdr:to>
    <xdr:sp macro="" textlink="">
      <xdr:nvSpPr>
        <xdr:cNvPr id="337" name="フローチャート: 判断 336">
          <a:extLst>
            <a:ext uri="{FF2B5EF4-FFF2-40B4-BE49-F238E27FC236}">
              <a16:creationId xmlns:a16="http://schemas.microsoft.com/office/drawing/2014/main" id="{00000000-0008-0000-0E00-000051010000}"/>
            </a:ext>
          </a:extLst>
        </xdr:cNvPr>
        <xdr:cNvSpPr/>
      </xdr:nvSpPr>
      <xdr:spPr>
        <a:xfrm>
          <a:off x="8445500" y="142455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7035</xdr:rowOff>
    </xdr:from>
    <xdr:to>
      <xdr:col>46</xdr:col>
      <xdr:colOff>38100</xdr:colOff>
      <xdr:row>85</xdr:row>
      <xdr:rowOff>108635</xdr:rowOff>
    </xdr:to>
    <xdr:sp macro="" textlink="">
      <xdr:nvSpPr>
        <xdr:cNvPr id="338" name="フローチャート: 判断 337">
          <a:extLst>
            <a:ext uri="{FF2B5EF4-FFF2-40B4-BE49-F238E27FC236}">
              <a16:creationId xmlns:a16="http://schemas.microsoft.com/office/drawing/2014/main" id="{00000000-0008-0000-0E00-000052010000}"/>
            </a:ext>
          </a:extLst>
        </xdr:cNvPr>
        <xdr:cNvSpPr/>
      </xdr:nvSpPr>
      <xdr:spPr>
        <a:xfrm>
          <a:off x="7670800" y="142564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22200</xdr:rowOff>
    </xdr:from>
    <xdr:to>
      <xdr:col>41</xdr:col>
      <xdr:colOff>101600</xdr:colOff>
      <xdr:row>85</xdr:row>
      <xdr:rowOff>123800</xdr:rowOff>
    </xdr:to>
    <xdr:sp macro="" textlink="">
      <xdr:nvSpPr>
        <xdr:cNvPr id="339" name="フローチャート: 判断 338">
          <a:extLst>
            <a:ext uri="{FF2B5EF4-FFF2-40B4-BE49-F238E27FC236}">
              <a16:creationId xmlns:a16="http://schemas.microsoft.com/office/drawing/2014/main" id="{00000000-0008-0000-0E00-000053010000}"/>
            </a:ext>
          </a:extLst>
        </xdr:cNvPr>
        <xdr:cNvSpPr/>
      </xdr:nvSpPr>
      <xdr:spPr>
        <a:xfrm>
          <a:off x="6873240" y="1427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14427</xdr:rowOff>
    </xdr:from>
    <xdr:to>
      <xdr:col>36</xdr:col>
      <xdr:colOff>165100</xdr:colOff>
      <xdr:row>85</xdr:row>
      <xdr:rowOff>116027</xdr:rowOff>
    </xdr:to>
    <xdr:sp macro="" textlink="">
      <xdr:nvSpPr>
        <xdr:cNvPr id="340" name="フローチャート: 判断 339">
          <a:extLst>
            <a:ext uri="{FF2B5EF4-FFF2-40B4-BE49-F238E27FC236}">
              <a16:creationId xmlns:a16="http://schemas.microsoft.com/office/drawing/2014/main" id="{00000000-0008-0000-0E00-000054010000}"/>
            </a:ext>
          </a:extLst>
        </xdr:cNvPr>
        <xdr:cNvSpPr/>
      </xdr:nvSpPr>
      <xdr:spPr>
        <a:xfrm>
          <a:off x="6098540" y="14263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00000000-0008-0000-0E00-000056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00000000-0008-0000-0E00-000058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00000000-0008-0000-0E00-000059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42241</xdr:rowOff>
    </xdr:from>
    <xdr:to>
      <xdr:col>50</xdr:col>
      <xdr:colOff>165100</xdr:colOff>
      <xdr:row>86</xdr:row>
      <xdr:rowOff>143841</xdr:rowOff>
    </xdr:to>
    <xdr:sp macro="" textlink="">
      <xdr:nvSpPr>
        <xdr:cNvPr id="346" name="楕円 345">
          <a:extLst>
            <a:ext uri="{FF2B5EF4-FFF2-40B4-BE49-F238E27FC236}">
              <a16:creationId xmlns:a16="http://schemas.microsoft.com/office/drawing/2014/main" id="{00000000-0008-0000-0E00-00005A010000}"/>
            </a:ext>
          </a:extLst>
        </xdr:cNvPr>
        <xdr:cNvSpPr/>
      </xdr:nvSpPr>
      <xdr:spPr>
        <a:xfrm>
          <a:off x="8445500" y="1445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40563</xdr:rowOff>
    </xdr:from>
    <xdr:to>
      <xdr:col>46</xdr:col>
      <xdr:colOff>38100</xdr:colOff>
      <xdr:row>86</xdr:row>
      <xdr:rowOff>142163</xdr:rowOff>
    </xdr:to>
    <xdr:sp macro="" textlink="">
      <xdr:nvSpPr>
        <xdr:cNvPr id="347" name="楕円 346">
          <a:extLst>
            <a:ext uri="{FF2B5EF4-FFF2-40B4-BE49-F238E27FC236}">
              <a16:creationId xmlns:a16="http://schemas.microsoft.com/office/drawing/2014/main" id="{00000000-0008-0000-0E00-00005B010000}"/>
            </a:ext>
          </a:extLst>
        </xdr:cNvPr>
        <xdr:cNvSpPr/>
      </xdr:nvSpPr>
      <xdr:spPr>
        <a:xfrm>
          <a:off x="7670800" y="144576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91363</xdr:rowOff>
    </xdr:from>
    <xdr:to>
      <xdr:col>50</xdr:col>
      <xdr:colOff>114300</xdr:colOff>
      <xdr:row>86</xdr:row>
      <xdr:rowOff>93041</xdr:rowOff>
    </xdr:to>
    <xdr:cxnSp macro="">
      <xdr:nvCxnSpPr>
        <xdr:cNvPr id="348" name="直線コネクタ 347">
          <a:extLst>
            <a:ext uri="{FF2B5EF4-FFF2-40B4-BE49-F238E27FC236}">
              <a16:creationId xmlns:a16="http://schemas.microsoft.com/office/drawing/2014/main" id="{00000000-0008-0000-0E00-00005C010000}"/>
            </a:ext>
          </a:extLst>
        </xdr:cNvPr>
        <xdr:cNvCxnSpPr/>
      </xdr:nvCxnSpPr>
      <xdr:spPr>
        <a:xfrm>
          <a:off x="7713980" y="14508403"/>
          <a:ext cx="782320" cy="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42926</xdr:rowOff>
    </xdr:from>
    <xdr:to>
      <xdr:col>41</xdr:col>
      <xdr:colOff>101600</xdr:colOff>
      <xdr:row>86</xdr:row>
      <xdr:rowOff>144526</xdr:rowOff>
    </xdr:to>
    <xdr:sp macro="" textlink="">
      <xdr:nvSpPr>
        <xdr:cNvPr id="349" name="楕円 348">
          <a:extLst>
            <a:ext uri="{FF2B5EF4-FFF2-40B4-BE49-F238E27FC236}">
              <a16:creationId xmlns:a16="http://schemas.microsoft.com/office/drawing/2014/main" id="{00000000-0008-0000-0E00-00005D010000}"/>
            </a:ext>
          </a:extLst>
        </xdr:cNvPr>
        <xdr:cNvSpPr/>
      </xdr:nvSpPr>
      <xdr:spPr>
        <a:xfrm>
          <a:off x="6873240" y="1445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91363</xdr:rowOff>
    </xdr:from>
    <xdr:to>
      <xdr:col>45</xdr:col>
      <xdr:colOff>177800</xdr:colOff>
      <xdr:row>86</xdr:row>
      <xdr:rowOff>93726</xdr:rowOff>
    </xdr:to>
    <xdr:cxnSp macro="">
      <xdr:nvCxnSpPr>
        <xdr:cNvPr id="350" name="直線コネクタ 349">
          <a:extLst>
            <a:ext uri="{FF2B5EF4-FFF2-40B4-BE49-F238E27FC236}">
              <a16:creationId xmlns:a16="http://schemas.microsoft.com/office/drawing/2014/main" id="{00000000-0008-0000-0E00-00005E010000}"/>
            </a:ext>
          </a:extLst>
        </xdr:cNvPr>
        <xdr:cNvCxnSpPr/>
      </xdr:nvCxnSpPr>
      <xdr:spPr>
        <a:xfrm flipV="1">
          <a:off x="6924040" y="14508403"/>
          <a:ext cx="789940" cy="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43231</xdr:rowOff>
    </xdr:from>
    <xdr:to>
      <xdr:col>36</xdr:col>
      <xdr:colOff>165100</xdr:colOff>
      <xdr:row>86</xdr:row>
      <xdr:rowOff>144831</xdr:rowOff>
    </xdr:to>
    <xdr:sp macro="" textlink="">
      <xdr:nvSpPr>
        <xdr:cNvPr id="351" name="楕円 350">
          <a:extLst>
            <a:ext uri="{FF2B5EF4-FFF2-40B4-BE49-F238E27FC236}">
              <a16:creationId xmlns:a16="http://schemas.microsoft.com/office/drawing/2014/main" id="{00000000-0008-0000-0E00-00005F010000}"/>
            </a:ext>
          </a:extLst>
        </xdr:cNvPr>
        <xdr:cNvSpPr/>
      </xdr:nvSpPr>
      <xdr:spPr>
        <a:xfrm>
          <a:off x="6098540" y="1446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93726</xdr:rowOff>
    </xdr:from>
    <xdr:to>
      <xdr:col>41</xdr:col>
      <xdr:colOff>50800</xdr:colOff>
      <xdr:row>86</xdr:row>
      <xdr:rowOff>94031</xdr:rowOff>
    </xdr:to>
    <xdr:cxnSp macro="">
      <xdr:nvCxnSpPr>
        <xdr:cNvPr id="352" name="直線コネクタ 351">
          <a:extLst>
            <a:ext uri="{FF2B5EF4-FFF2-40B4-BE49-F238E27FC236}">
              <a16:creationId xmlns:a16="http://schemas.microsoft.com/office/drawing/2014/main" id="{00000000-0008-0000-0E00-000060010000}"/>
            </a:ext>
          </a:extLst>
        </xdr:cNvPr>
        <xdr:cNvCxnSpPr/>
      </xdr:nvCxnSpPr>
      <xdr:spPr>
        <a:xfrm flipV="1">
          <a:off x="6149340" y="14510766"/>
          <a:ext cx="7747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110456</xdr:rowOff>
    </xdr:from>
    <xdr:ext cx="469744" cy="259045"/>
    <xdr:sp macro="" textlink="">
      <xdr:nvSpPr>
        <xdr:cNvPr id="353" name="n_1aveValue【公営住宅】&#10;一人当たり面積">
          <a:extLst>
            <a:ext uri="{FF2B5EF4-FFF2-40B4-BE49-F238E27FC236}">
              <a16:creationId xmlns:a16="http://schemas.microsoft.com/office/drawing/2014/main" id="{00000000-0008-0000-0E00-000061010000}"/>
            </a:ext>
          </a:extLst>
        </xdr:cNvPr>
        <xdr:cNvSpPr txBox="1"/>
      </xdr:nvSpPr>
      <xdr:spPr>
        <a:xfrm>
          <a:off x="8271587" y="14024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125162</xdr:rowOff>
    </xdr:from>
    <xdr:ext cx="469744" cy="259045"/>
    <xdr:sp macro="" textlink="">
      <xdr:nvSpPr>
        <xdr:cNvPr id="354" name="n_2aveValue【公営住宅】&#10;一人当たり面積">
          <a:extLst>
            <a:ext uri="{FF2B5EF4-FFF2-40B4-BE49-F238E27FC236}">
              <a16:creationId xmlns:a16="http://schemas.microsoft.com/office/drawing/2014/main" id="{00000000-0008-0000-0E00-000062010000}"/>
            </a:ext>
          </a:extLst>
        </xdr:cNvPr>
        <xdr:cNvSpPr txBox="1"/>
      </xdr:nvSpPr>
      <xdr:spPr>
        <a:xfrm>
          <a:off x="7509587" y="1403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140327</xdr:rowOff>
    </xdr:from>
    <xdr:ext cx="469744" cy="259045"/>
    <xdr:sp macro="" textlink="">
      <xdr:nvSpPr>
        <xdr:cNvPr id="355" name="n_3aveValue【公営住宅】&#10;一人当たり面積">
          <a:extLst>
            <a:ext uri="{FF2B5EF4-FFF2-40B4-BE49-F238E27FC236}">
              <a16:creationId xmlns:a16="http://schemas.microsoft.com/office/drawing/2014/main" id="{00000000-0008-0000-0E00-000063010000}"/>
            </a:ext>
          </a:extLst>
        </xdr:cNvPr>
        <xdr:cNvSpPr txBox="1"/>
      </xdr:nvSpPr>
      <xdr:spPr>
        <a:xfrm>
          <a:off x="6712027" y="14054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132554</xdr:rowOff>
    </xdr:from>
    <xdr:ext cx="469744" cy="259045"/>
    <xdr:sp macro="" textlink="">
      <xdr:nvSpPr>
        <xdr:cNvPr id="356" name="n_4aveValue【公営住宅】&#10;一人当たり面積">
          <a:extLst>
            <a:ext uri="{FF2B5EF4-FFF2-40B4-BE49-F238E27FC236}">
              <a16:creationId xmlns:a16="http://schemas.microsoft.com/office/drawing/2014/main" id="{00000000-0008-0000-0E00-000064010000}"/>
            </a:ext>
          </a:extLst>
        </xdr:cNvPr>
        <xdr:cNvSpPr txBox="1"/>
      </xdr:nvSpPr>
      <xdr:spPr>
        <a:xfrm>
          <a:off x="5937327" y="14046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134968</xdr:rowOff>
    </xdr:from>
    <xdr:ext cx="469744" cy="259045"/>
    <xdr:sp macro="" textlink="">
      <xdr:nvSpPr>
        <xdr:cNvPr id="357" name="n_1mainValue【公営住宅】&#10;一人当たり面積">
          <a:extLst>
            <a:ext uri="{FF2B5EF4-FFF2-40B4-BE49-F238E27FC236}">
              <a16:creationId xmlns:a16="http://schemas.microsoft.com/office/drawing/2014/main" id="{00000000-0008-0000-0E00-000065010000}"/>
            </a:ext>
          </a:extLst>
        </xdr:cNvPr>
        <xdr:cNvSpPr txBox="1"/>
      </xdr:nvSpPr>
      <xdr:spPr>
        <a:xfrm>
          <a:off x="8271587" y="14552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133290</xdr:rowOff>
    </xdr:from>
    <xdr:ext cx="469744" cy="259045"/>
    <xdr:sp macro="" textlink="">
      <xdr:nvSpPr>
        <xdr:cNvPr id="358" name="n_2mainValue【公営住宅】&#10;一人当たり面積">
          <a:extLst>
            <a:ext uri="{FF2B5EF4-FFF2-40B4-BE49-F238E27FC236}">
              <a16:creationId xmlns:a16="http://schemas.microsoft.com/office/drawing/2014/main" id="{00000000-0008-0000-0E00-000066010000}"/>
            </a:ext>
          </a:extLst>
        </xdr:cNvPr>
        <xdr:cNvSpPr txBox="1"/>
      </xdr:nvSpPr>
      <xdr:spPr>
        <a:xfrm>
          <a:off x="7509587" y="1455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135653</xdr:rowOff>
    </xdr:from>
    <xdr:ext cx="469744" cy="259045"/>
    <xdr:sp macro="" textlink="">
      <xdr:nvSpPr>
        <xdr:cNvPr id="359" name="n_3mainValue【公営住宅】&#10;一人当たり面積">
          <a:extLst>
            <a:ext uri="{FF2B5EF4-FFF2-40B4-BE49-F238E27FC236}">
              <a16:creationId xmlns:a16="http://schemas.microsoft.com/office/drawing/2014/main" id="{00000000-0008-0000-0E00-000067010000}"/>
            </a:ext>
          </a:extLst>
        </xdr:cNvPr>
        <xdr:cNvSpPr txBox="1"/>
      </xdr:nvSpPr>
      <xdr:spPr>
        <a:xfrm>
          <a:off x="6712027" y="1455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135958</xdr:rowOff>
    </xdr:from>
    <xdr:ext cx="469744" cy="259045"/>
    <xdr:sp macro="" textlink="">
      <xdr:nvSpPr>
        <xdr:cNvPr id="360" name="n_4mainValue【公営住宅】&#10;一人当たり面積">
          <a:extLst>
            <a:ext uri="{FF2B5EF4-FFF2-40B4-BE49-F238E27FC236}">
              <a16:creationId xmlns:a16="http://schemas.microsoft.com/office/drawing/2014/main" id="{00000000-0008-0000-0E00-000068010000}"/>
            </a:ext>
          </a:extLst>
        </xdr:cNvPr>
        <xdr:cNvSpPr txBox="1"/>
      </xdr:nvSpPr>
      <xdr:spPr>
        <a:xfrm>
          <a:off x="5937327" y="14552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1" name="正方形/長方形 360">
          <a:extLst>
            <a:ext uri="{FF2B5EF4-FFF2-40B4-BE49-F238E27FC236}">
              <a16:creationId xmlns:a16="http://schemas.microsoft.com/office/drawing/2014/main" id="{00000000-0008-0000-0E00-000069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2" name="正方形/長方形 361">
          <a:extLst>
            <a:ext uri="{FF2B5EF4-FFF2-40B4-BE49-F238E27FC236}">
              <a16:creationId xmlns:a16="http://schemas.microsoft.com/office/drawing/2014/main" id="{00000000-0008-0000-0E00-00006A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3" name="正方形/長方形 362">
          <a:extLst>
            <a:ext uri="{FF2B5EF4-FFF2-40B4-BE49-F238E27FC236}">
              <a16:creationId xmlns:a16="http://schemas.microsoft.com/office/drawing/2014/main" id="{00000000-0008-0000-0E00-00006B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4" name="正方形/長方形 363">
          <a:extLst>
            <a:ext uri="{FF2B5EF4-FFF2-40B4-BE49-F238E27FC236}">
              <a16:creationId xmlns:a16="http://schemas.microsoft.com/office/drawing/2014/main" id="{00000000-0008-0000-0E00-00006C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5" name="正方形/長方形 364">
          <a:extLst>
            <a:ext uri="{FF2B5EF4-FFF2-40B4-BE49-F238E27FC236}">
              <a16:creationId xmlns:a16="http://schemas.microsoft.com/office/drawing/2014/main" id="{00000000-0008-0000-0E00-00006D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6" name="正方形/長方形 365">
          <a:extLst>
            <a:ext uri="{FF2B5EF4-FFF2-40B4-BE49-F238E27FC236}">
              <a16:creationId xmlns:a16="http://schemas.microsoft.com/office/drawing/2014/main" id="{00000000-0008-0000-0E00-00006E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7" name="正方形/長方形 366">
          <a:extLst>
            <a:ext uri="{FF2B5EF4-FFF2-40B4-BE49-F238E27FC236}">
              <a16:creationId xmlns:a16="http://schemas.microsoft.com/office/drawing/2014/main" id="{00000000-0008-0000-0E00-00006F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8" name="正方形/長方形 367">
          <a:extLst>
            <a:ext uri="{FF2B5EF4-FFF2-40B4-BE49-F238E27FC236}">
              <a16:creationId xmlns:a16="http://schemas.microsoft.com/office/drawing/2014/main" id="{00000000-0008-0000-0E00-00007001000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9" name="正方形/長方形 368">
          <a:extLst>
            <a:ext uri="{FF2B5EF4-FFF2-40B4-BE49-F238E27FC236}">
              <a16:creationId xmlns:a16="http://schemas.microsoft.com/office/drawing/2014/main" id="{00000000-0008-0000-0E00-000071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0" name="正方形/長方形 369">
          <a:extLst>
            <a:ext uri="{FF2B5EF4-FFF2-40B4-BE49-F238E27FC236}">
              <a16:creationId xmlns:a16="http://schemas.microsoft.com/office/drawing/2014/main" id="{00000000-0008-0000-0E00-000072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1" name="正方形/長方形 370">
          <a:extLst>
            <a:ext uri="{FF2B5EF4-FFF2-40B4-BE49-F238E27FC236}">
              <a16:creationId xmlns:a16="http://schemas.microsoft.com/office/drawing/2014/main" id="{00000000-0008-0000-0E00-000073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2" name="正方形/長方形 371">
          <a:extLst>
            <a:ext uri="{FF2B5EF4-FFF2-40B4-BE49-F238E27FC236}">
              <a16:creationId xmlns:a16="http://schemas.microsoft.com/office/drawing/2014/main" id="{00000000-0008-0000-0E00-000074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3" name="正方形/長方形 372">
          <a:extLst>
            <a:ext uri="{FF2B5EF4-FFF2-40B4-BE49-F238E27FC236}">
              <a16:creationId xmlns:a16="http://schemas.microsoft.com/office/drawing/2014/main" id="{00000000-0008-0000-0E00-000075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4" name="正方形/長方形 373">
          <a:extLst>
            <a:ext uri="{FF2B5EF4-FFF2-40B4-BE49-F238E27FC236}">
              <a16:creationId xmlns:a16="http://schemas.microsoft.com/office/drawing/2014/main" id="{00000000-0008-0000-0E00-000076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5" name="テキスト ボックス 384">
          <a:extLst>
            <a:ext uri="{FF2B5EF4-FFF2-40B4-BE49-F238E27FC236}">
              <a16:creationId xmlns:a16="http://schemas.microsoft.com/office/drawing/2014/main" id="{00000000-0008-0000-0E00-000081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6" name="直線コネクタ 385">
          <a:extLst>
            <a:ext uri="{FF2B5EF4-FFF2-40B4-BE49-F238E27FC236}">
              <a16:creationId xmlns:a16="http://schemas.microsoft.com/office/drawing/2014/main" id="{00000000-0008-0000-0E00-000082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7" name="テキスト ボックス 386">
          <a:extLst>
            <a:ext uri="{FF2B5EF4-FFF2-40B4-BE49-F238E27FC236}">
              <a16:creationId xmlns:a16="http://schemas.microsoft.com/office/drawing/2014/main" id="{00000000-0008-0000-0E00-000083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8" name="直線コネクタ 387">
          <a:extLst>
            <a:ext uri="{FF2B5EF4-FFF2-40B4-BE49-F238E27FC236}">
              <a16:creationId xmlns:a16="http://schemas.microsoft.com/office/drawing/2014/main" id="{00000000-0008-0000-0E00-000084010000}"/>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89" name="テキスト ボックス 388">
          <a:extLst>
            <a:ext uri="{FF2B5EF4-FFF2-40B4-BE49-F238E27FC236}">
              <a16:creationId xmlns:a16="http://schemas.microsoft.com/office/drawing/2014/main" id="{00000000-0008-0000-0E00-00008501000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0" name="直線コネクタ 389">
          <a:extLst>
            <a:ext uri="{FF2B5EF4-FFF2-40B4-BE49-F238E27FC236}">
              <a16:creationId xmlns:a16="http://schemas.microsoft.com/office/drawing/2014/main" id="{00000000-0008-0000-0E00-00008601000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91" name="テキスト ボックス 390">
          <a:extLst>
            <a:ext uri="{FF2B5EF4-FFF2-40B4-BE49-F238E27FC236}">
              <a16:creationId xmlns:a16="http://schemas.microsoft.com/office/drawing/2014/main" id="{00000000-0008-0000-0E00-00008701000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92" name="直線コネクタ 391">
          <a:extLst>
            <a:ext uri="{FF2B5EF4-FFF2-40B4-BE49-F238E27FC236}">
              <a16:creationId xmlns:a16="http://schemas.microsoft.com/office/drawing/2014/main" id="{00000000-0008-0000-0E00-00008801000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93" name="テキスト ボックス 392">
          <a:extLst>
            <a:ext uri="{FF2B5EF4-FFF2-40B4-BE49-F238E27FC236}">
              <a16:creationId xmlns:a16="http://schemas.microsoft.com/office/drawing/2014/main" id="{00000000-0008-0000-0E00-00008901000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4" name="直線コネクタ 393">
          <a:extLst>
            <a:ext uri="{FF2B5EF4-FFF2-40B4-BE49-F238E27FC236}">
              <a16:creationId xmlns:a16="http://schemas.microsoft.com/office/drawing/2014/main" id="{00000000-0008-0000-0E00-00008A01000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0" name="【認定こども園・幼稚園・保育所】&#10;有形固定資産減価償却率グラフ枠">
          <a:extLst>
            <a:ext uri="{FF2B5EF4-FFF2-40B4-BE49-F238E27FC236}">
              <a16:creationId xmlns:a16="http://schemas.microsoft.com/office/drawing/2014/main" id="{00000000-0008-0000-0E00-00009001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160020</xdr:rowOff>
    </xdr:from>
    <xdr:to>
      <xdr:col>85</xdr:col>
      <xdr:colOff>126364</xdr:colOff>
      <xdr:row>42</xdr:row>
      <xdr:rowOff>38100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flipV="1">
          <a:off x="14375764" y="5524500"/>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02" name="【認定こども園・幼稚園・保育所】&#10;有形固定資産減価償却率最小値テキスト">
          <a:extLst>
            <a:ext uri="{FF2B5EF4-FFF2-40B4-BE49-F238E27FC236}">
              <a16:creationId xmlns:a16="http://schemas.microsoft.com/office/drawing/2014/main" id="{00000000-0008-0000-0E00-000092010000}"/>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106697</xdr:rowOff>
    </xdr:from>
    <xdr:ext cx="405111" cy="259045"/>
    <xdr:sp macro="" textlink="">
      <xdr:nvSpPr>
        <xdr:cNvPr id="404" name="【認定こども園・幼稚園・保育所】&#10;有形固定資産減価償却率最大値テキスト">
          <a:extLst>
            <a:ext uri="{FF2B5EF4-FFF2-40B4-BE49-F238E27FC236}">
              <a16:creationId xmlns:a16="http://schemas.microsoft.com/office/drawing/2014/main" id="{00000000-0008-0000-0E00-000094010000}"/>
            </a:ext>
          </a:extLst>
        </xdr:cNvPr>
        <xdr:cNvSpPr txBox="1"/>
      </xdr:nvSpPr>
      <xdr:spPr>
        <a:xfrm>
          <a:off x="14414500" y="530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160020</xdr:rowOff>
    </xdr:from>
    <xdr:to>
      <xdr:col>86</xdr:col>
      <xdr:colOff>25400</xdr:colOff>
      <xdr:row>32</xdr:row>
      <xdr:rowOff>160020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4287500" y="5524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06" name="【認定こども園・幼稚園・保育所】&#10;有形固定資産減価償却率平均値テキスト">
          <a:extLst>
            <a:ext uri="{FF2B5EF4-FFF2-40B4-BE49-F238E27FC236}">
              <a16:creationId xmlns:a16="http://schemas.microsoft.com/office/drawing/2014/main" id="{00000000-0008-0000-0E00-000096010000}"/>
            </a:ext>
          </a:extLst>
        </xdr:cNvPr>
        <xdr:cNvSpPr txBox="1"/>
      </xdr:nvSpPr>
      <xdr:spPr>
        <a:xfrm>
          <a:off x="14414500" y="6099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86360</xdr:rowOff>
    </xdr:from>
    <xdr:to>
      <xdr:col>85</xdr:col>
      <xdr:colOff>177800</xdr:colOff>
      <xdr:row>37</xdr:row>
      <xdr:rowOff>16510</xdr:rowOff>
    </xdr:to>
    <xdr:sp macro="" textlink="">
      <xdr:nvSpPr>
        <xdr:cNvPr id="407" name="フローチャート: 判断 406">
          <a:extLst>
            <a:ext uri="{FF2B5EF4-FFF2-40B4-BE49-F238E27FC236}">
              <a16:creationId xmlns:a16="http://schemas.microsoft.com/office/drawing/2014/main" id="{00000000-0008-0000-0E00-000097010000}"/>
            </a:ext>
          </a:extLst>
        </xdr:cNvPr>
        <xdr:cNvSpPr/>
      </xdr:nvSpPr>
      <xdr:spPr>
        <a:xfrm>
          <a:off x="14325600" y="61214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55880</xdr:rowOff>
    </xdr:from>
    <xdr:to>
      <xdr:col>81</xdr:col>
      <xdr:colOff>101600</xdr:colOff>
      <xdr:row>36</xdr:row>
      <xdr:rowOff>157480</xdr:rowOff>
    </xdr:to>
    <xdr:sp macro="" textlink="">
      <xdr:nvSpPr>
        <xdr:cNvPr id="408" name="フローチャート: 判断 407">
          <a:extLst>
            <a:ext uri="{FF2B5EF4-FFF2-40B4-BE49-F238E27FC236}">
              <a16:creationId xmlns:a16="http://schemas.microsoft.com/office/drawing/2014/main" id="{00000000-0008-0000-0E00-000098010000}"/>
            </a:ext>
          </a:extLst>
        </xdr:cNvPr>
        <xdr:cNvSpPr/>
      </xdr:nvSpPr>
      <xdr:spPr>
        <a:xfrm>
          <a:off x="13578840" y="609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42545</xdr:rowOff>
    </xdr:from>
    <xdr:to>
      <xdr:col>76</xdr:col>
      <xdr:colOff>165100</xdr:colOff>
      <xdr:row>36</xdr:row>
      <xdr:rowOff>144145</xdr:rowOff>
    </xdr:to>
    <xdr:sp macro="" textlink="">
      <xdr:nvSpPr>
        <xdr:cNvPr id="409" name="フローチャート: 判断 408">
          <a:extLst>
            <a:ext uri="{FF2B5EF4-FFF2-40B4-BE49-F238E27FC236}">
              <a16:creationId xmlns:a16="http://schemas.microsoft.com/office/drawing/2014/main" id="{00000000-0008-0000-0E00-000099010000}"/>
            </a:ext>
          </a:extLst>
        </xdr:cNvPr>
        <xdr:cNvSpPr/>
      </xdr:nvSpPr>
      <xdr:spPr>
        <a:xfrm>
          <a:off x="12804140" y="6077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17780</xdr:rowOff>
    </xdr:from>
    <xdr:to>
      <xdr:col>72</xdr:col>
      <xdr:colOff>38100</xdr:colOff>
      <xdr:row>36</xdr:row>
      <xdr:rowOff>119380</xdr:rowOff>
    </xdr:to>
    <xdr:sp macro="" textlink="">
      <xdr:nvSpPr>
        <xdr:cNvPr id="410" name="フローチャート: 判断 409">
          <a:extLst>
            <a:ext uri="{FF2B5EF4-FFF2-40B4-BE49-F238E27FC236}">
              <a16:creationId xmlns:a16="http://schemas.microsoft.com/office/drawing/2014/main" id="{00000000-0008-0000-0E00-00009A010000}"/>
            </a:ext>
          </a:extLst>
        </xdr:cNvPr>
        <xdr:cNvSpPr/>
      </xdr:nvSpPr>
      <xdr:spPr>
        <a:xfrm>
          <a:off x="12029440" y="60528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4445</xdr:rowOff>
    </xdr:from>
    <xdr:to>
      <xdr:col>67</xdr:col>
      <xdr:colOff>101600</xdr:colOff>
      <xdr:row>36</xdr:row>
      <xdr:rowOff>106045</xdr:rowOff>
    </xdr:to>
    <xdr:sp macro="" textlink="">
      <xdr:nvSpPr>
        <xdr:cNvPr id="411" name="フローチャート: 判断 410">
          <a:extLst>
            <a:ext uri="{FF2B5EF4-FFF2-40B4-BE49-F238E27FC236}">
              <a16:creationId xmlns:a16="http://schemas.microsoft.com/office/drawing/2014/main" id="{00000000-0008-0000-0E00-00009B010000}"/>
            </a:ext>
          </a:extLst>
        </xdr:cNvPr>
        <xdr:cNvSpPr/>
      </xdr:nvSpPr>
      <xdr:spPr>
        <a:xfrm>
          <a:off x="11231880" y="60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31115</xdr:rowOff>
    </xdr:from>
    <xdr:to>
      <xdr:col>81</xdr:col>
      <xdr:colOff>101600</xdr:colOff>
      <xdr:row>40</xdr:row>
      <xdr:rowOff>132715</xdr:rowOff>
    </xdr:to>
    <xdr:sp macro="" textlink="">
      <xdr:nvSpPr>
        <xdr:cNvPr id="417" name="楕円 416">
          <a:extLst>
            <a:ext uri="{FF2B5EF4-FFF2-40B4-BE49-F238E27FC236}">
              <a16:creationId xmlns:a16="http://schemas.microsoft.com/office/drawing/2014/main" id="{00000000-0008-0000-0E00-0000A1010000}"/>
            </a:ext>
          </a:extLst>
        </xdr:cNvPr>
        <xdr:cNvSpPr/>
      </xdr:nvSpPr>
      <xdr:spPr>
        <a:xfrm>
          <a:off x="13578840" y="673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141605</xdr:rowOff>
    </xdr:from>
    <xdr:to>
      <xdr:col>76</xdr:col>
      <xdr:colOff>165100</xdr:colOff>
      <xdr:row>40</xdr:row>
      <xdr:rowOff>71755</xdr:rowOff>
    </xdr:to>
    <xdr:sp macro="" textlink="">
      <xdr:nvSpPr>
        <xdr:cNvPr id="418" name="楕円 417">
          <a:extLst>
            <a:ext uri="{FF2B5EF4-FFF2-40B4-BE49-F238E27FC236}">
              <a16:creationId xmlns:a16="http://schemas.microsoft.com/office/drawing/2014/main" id="{00000000-0008-0000-0E00-0000A2010000}"/>
            </a:ext>
          </a:extLst>
        </xdr:cNvPr>
        <xdr:cNvSpPr/>
      </xdr:nvSpPr>
      <xdr:spPr>
        <a:xfrm>
          <a:off x="12804140" y="6679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20955</xdr:rowOff>
    </xdr:from>
    <xdr:to>
      <xdr:col>81</xdr:col>
      <xdr:colOff>50800</xdr:colOff>
      <xdr:row>40</xdr:row>
      <xdr:rowOff>81915</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2854940" y="6726555"/>
          <a:ext cx="7747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80645</xdr:rowOff>
    </xdr:from>
    <xdr:to>
      <xdr:col>72</xdr:col>
      <xdr:colOff>38100</xdr:colOff>
      <xdr:row>40</xdr:row>
      <xdr:rowOff>10795</xdr:rowOff>
    </xdr:to>
    <xdr:sp macro="" textlink="">
      <xdr:nvSpPr>
        <xdr:cNvPr id="420" name="楕円 419">
          <a:extLst>
            <a:ext uri="{FF2B5EF4-FFF2-40B4-BE49-F238E27FC236}">
              <a16:creationId xmlns:a16="http://schemas.microsoft.com/office/drawing/2014/main" id="{00000000-0008-0000-0E00-0000A4010000}"/>
            </a:ext>
          </a:extLst>
        </xdr:cNvPr>
        <xdr:cNvSpPr/>
      </xdr:nvSpPr>
      <xdr:spPr>
        <a:xfrm>
          <a:off x="12029440" y="6618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131445</xdr:rowOff>
    </xdr:from>
    <xdr:to>
      <xdr:col>76</xdr:col>
      <xdr:colOff>114300</xdr:colOff>
      <xdr:row>40</xdr:row>
      <xdr:rowOff>20955</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2072620" y="6669405"/>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153035</xdr:rowOff>
    </xdr:from>
    <xdr:to>
      <xdr:col>67</xdr:col>
      <xdr:colOff>101600</xdr:colOff>
      <xdr:row>40</xdr:row>
      <xdr:rowOff>83185</xdr:rowOff>
    </xdr:to>
    <xdr:sp macro="" textlink="">
      <xdr:nvSpPr>
        <xdr:cNvPr id="422" name="楕円 421">
          <a:extLst>
            <a:ext uri="{FF2B5EF4-FFF2-40B4-BE49-F238E27FC236}">
              <a16:creationId xmlns:a16="http://schemas.microsoft.com/office/drawing/2014/main" id="{00000000-0008-0000-0E00-0000A6010000}"/>
            </a:ext>
          </a:extLst>
        </xdr:cNvPr>
        <xdr:cNvSpPr/>
      </xdr:nvSpPr>
      <xdr:spPr>
        <a:xfrm>
          <a:off x="11231880" y="66909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131445</xdr:rowOff>
    </xdr:from>
    <xdr:to>
      <xdr:col>71</xdr:col>
      <xdr:colOff>177800</xdr:colOff>
      <xdr:row>40</xdr:row>
      <xdr:rowOff>32385</xdr:rowOff>
    </xdr:to>
    <xdr:cxnSp macro="">
      <xdr:nvCxnSpPr>
        <xdr:cNvPr id="423" name="直線コネクタ 422">
          <a:extLst>
            <a:ext uri="{FF2B5EF4-FFF2-40B4-BE49-F238E27FC236}">
              <a16:creationId xmlns:a16="http://schemas.microsoft.com/office/drawing/2014/main" id="{00000000-0008-0000-0E00-0000A7010000}"/>
            </a:ext>
          </a:extLst>
        </xdr:cNvPr>
        <xdr:cNvCxnSpPr/>
      </xdr:nvCxnSpPr>
      <xdr:spPr>
        <a:xfrm flipV="1">
          <a:off x="11282680" y="6669405"/>
          <a:ext cx="78994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2557</xdr:rowOff>
    </xdr:from>
    <xdr:ext cx="405111" cy="259045"/>
    <xdr:sp macro="" textlink="">
      <xdr:nvSpPr>
        <xdr:cNvPr id="424" name="n_1aveValue【認定こども園・幼稚園・保育所】&#10;有形固定資産減価償却率">
          <a:extLst>
            <a:ext uri="{FF2B5EF4-FFF2-40B4-BE49-F238E27FC236}">
              <a16:creationId xmlns:a16="http://schemas.microsoft.com/office/drawing/2014/main" id="{00000000-0008-0000-0E00-0000A8010000}"/>
            </a:ext>
          </a:extLst>
        </xdr:cNvPr>
        <xdr:cNvSpPr txBox="1"/>
      </xdr:nvSpPr>
      <xdr:spPr>
        <a:xfrm>
          <a:off x="1343724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160672</xdr:rowOff>
    </xdr:from>
    <xdr:ext cx="405111" cy="259045"/>
    <xdr:sp macro="" textlink="">
      <xdr:nvSpPr>
        <xdr:cNvPr id="425" name="n_2aveValue【認定こども園・幼稚園・保育所】&#10;有形固定資産減価償却率">
          <a:extLst>
            <a:ext uri="{FF2B5EF4-FFF2-40B4-BE49-F238E27FC236}">
              <a16:creationId xmlns:a16="http://schemas.microsoft.com/office/drawing/2014/main" id="{00000000-0008-0000-0E00-0000A9010000}"/>
            </a:ext>
          </a:extLst>
        </xdr:cNvPr>
        <xdr:cNvSpPr txBox="1"/>
      </xdr:nvSpPr>
      <xdr:spPr>
        <a:xfrm>
          <a:off x="12675244" y="58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135907</xdr:rowOff>
    </xdr:from>
    <xdr:ext cx="405111" cy="259045"/>
    <xdr:sp macro="" textlink="">
      <xdr:nvSpPr>
        <xdr:cNvPr id="426" name="n_3aveValue【認定こども園・幼稚園・保育所】&#10;有形固定資産減価償却率">
          <a:extLst>
            <a:ext uri="{FF2B5EF4-FFF2-40B4-BE49-F238E27FC236}">
              <a16:creationId xmlns:a16="http://schemas.microsoft.com/office/drawing/2014/main" id="{00000000-0008-0000-0E00-0000AA010000}"/>
            </a:ext>
          </a:extLst>
        </xdr:cNvPr>
        <xdr:cNvSpPr txBox="1"/>
      </xdr:nvSpPr>
      <xdr:spPr>
        <a:xfrm>
          <a:off x="11900544"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122572</xdr:rowOff>
    </xdr:from>
    <xdr:ext cx="405111" cy="259045"/>
    <xdr:sp macro="" textlink="">
      <xdr:nvSpPr>
        <xdr:cNvPr id="427" name="n_4aveValue【認定こども園・幼稚園・保育所】&#10;有形固定資産減価償却率">
          <a:extLst>
            <a:ext uri="{FF2B5EF4-FFF2-40B4-BE49-F238E27FC236}">
              <a16:creationId xmlns:a16="http://schemas.microsoft.com/office/drawing/2014/main" id="{00000000-0008-0000-0E00-0000AB010000}"/>
            </a:ext>
          </a:extLst>
        </xdr:cNvPr>
        <xdr:cNvSpPr txBox="1"/>
      </xdr:nvSpPr>
      <xdr:spPr>
        <a:xfrm>
          <a:off x="11102984" y="582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123842</xdr:rowOff>
    </xdr:from>
    <xdr:ext cx="405111" cy="259045"/>
    <xdr:sp macro="" textlink="">
      <xdr:nvSpPr>
        <xdr:cNvPr id="428" name="n_1mainValue【認定こども園・幼稚園・保育所】&#10;有形固定資産減価償却率">
          <a:extLst>
            <a:ext uri="{FF2B5EF4-FFF2-40B4-BE49-F238E27FC236}">
              <a16:creationId xmlns:a16="http://schemas.microsoft.com/office/drawing/2014/main" id="{00000000-0008-0000-0E00-0000AC010000}"/>
            </a:ext>
          </a:extLst>
        </xdr:cNvPr>
        <xdr:cNvSpPr txBox="1"/>
      </xdr:nvSpPr>
      <xdr:spPr>
        <a:xfrm>
          <a:off x="13437244" y="682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62882</xdr:rowOff>
    </xdr:from>
    <xdr:ext cx="405111" cy="259045"/>
    <xdr:sp macro="" textlink="">
      <xdr:nvSpPr>
        <xdr:cNvPr id="429" name="n_2mainValue【認定こども園・幼稚園・保育所】&#10;有形固定資産減価償却率">
          <a:extLst>
            <a:ext uri="{FF2B5EF4-FFF2-40B4-BE49-F238E27FC236}">
              <a16:creationId xmlns:a16="http://schemas.microsoft.com/office/drawing/2014/main" id="{00000000-0008-0000-0E00-0000AD010000}"/>
            </a:ext>
          </a:extLst>
        </xdr:cNvPr>
        <xdr:cNvSpPr txBox="1"/>
      </xdr:nvSpPr>
      <xdr:spPr>
        <a:xfrm>
          <a:off x="12675244" y="676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1922</xdr:rowOff>
    </xdr:from>
    <xdr:ext cx="405111" cy="259045"/>
    <xdr:sp macro="" textlink="">
      <xdr:nvSpPr>
        <xdr:cNvPr id="430" name="n_3mainValue【認定こども園・幼稚園・保育所】&#10;有形固定資産減価償却率">
          <a:extLst>
            <a:ext uri="{FF2B5EF4-FFF2-40B4-BE49-F238E27FC236}">
              <a16:creationId xmlns:a16="http://schemas.microsoft.com/office/drawing/2014/main" id="{00000000-0008-0000-0E00-0000AE010000}"/>
            </a:ext>
          </a:extLst>
        </xdr:cNvPr>
        <xdr:cNvSpPr txBox="1"/>
      </xdr:nvSpPr>
      <xdr:spPr>
        <a:xfrm>
          <a:off x="11900544"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74312</xdr:rowOff>
    </xdr:from>
    <xdr:ext cx="405111" cy="259045"/>
    <xdr:sp macro="" textlink="">
      <xdr:nvSpPr>
        <xdr:cNvPr id="431" name="n_4mainValue【認定こども園・幼稚園・保育所】&#10;有形固定資産減価償却率">
          <a:extLst>
            <a:ext uri="{FF2B5EF4-FFF2-40B4-BE49-F238E27FC236}">
              <a16:creationId xmlns:a16="http://schemas.microsoft.com/office/drawing/2014/main" id="{00000000-0008-0000-0E00-0000AF010000}"/>
            </a:ext>
          </a:extLst>
        </xdr:cNvPr>
        <xdr:cNvSpPr txBox="1"/>
      </xdr:nvSpPr>
      <xdr:spPr>
        <a:xfrm>
          <a:off x="11102984" y="677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2" name="正方形/長方形 431">
          <a:extLst>
            <a:ext uri="{FF2B5EF4-FFF2-40B4-BE49-F238E27FC236}">
              <a16:creationId xmlns:a16="http://schemas.microsoft.com/office/drawing/2014/main" id="{00000000-0008-0000-0E00-0000B001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3" name="正方形/長方形 432">
          <a:extLst>
            <a:ext uri="{FF2B5EF4-FFF2-40B4-BE49-F238E27FC236}">
              <a16:creationId xmlns:a16="http://schemas.microsoft.com/office/drawing/2014/main" id="{00000000-0008-0000-0E00-0000B101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4" name="正方形/長方形 433">
          <a:extLst>
            <a:ext uri="{FF2B5EF4-FFF2-40B4-BE49-F238E27FC236}">
              <a16:creationId xmlns:a16="http://schemas.microsoft.com/office/drawing/2014/main" id="{00000000-0008-0000-0E00-0000B201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5" name="正方形/長方形 434">
          <a:extLst>
            <a:ext uri="{FF2B5EF4-FFF2-40B4-BE49-F238E27FC236}">
              <a16:creationId xmlns:a16="http://schemas.microsoft.com/office/drawing/2014/main" id="{00000000-0008-0000-0E00-0000B301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6" name="正方形/長方形 435">
          <a:extLst>
            <a:ext uri="{FF2B5EF4-FFF2-40B4-BE49-F238E27FC236}">
              <a16:creationId xmlns:a16="http://schemas.microsoft.com/office/drawing/2014/main" id="{00000000-0008-0000-0E00-0000B401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7" name="正方形/長方形 436">
          <a:extLst>
            <a:ext uri="{FF2B5EF4-FFF2-40B4-BE49-F238E27FC236}">
              <a16:creationId xmlns:a16="http://schemas.microsoft.com/office/drawing/2014/main" id="{00000000-0008-0000-0E00-0000B501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8" name="正方形/長方形 437">
          <a:extLst>
            <a:ext uri="{FF2B5EF4-FFF2-40B4-BE49-F238E27FC236}">
              <a16:creationId xmlns:a16="http://schemas.microsoft.com/office/drawing/2014/main" id="{00000000-0008-0000-0E00-0000B601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9" name="正方形/長方形 438">
          <a:extLst>
            <a:ext uri="{FF2B5EF4-FFF2-40B4-BE49-F238E27FC236}">
              <a16:creationId xmlns:a16="http://schemas.microsoft.com/office/drawing/2014/main" id="{00000000-0008-0000-0E00-0000B701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0" name="テキスト ボックス 439">
          <a:extLst>
            <a:ext uri="{FF2B5EF4-FFF2-40B4-BE49-F238E27FC236}">
              <a16:creationId xmlns:a16="http://schemas.microsoft.com/office/drawing/2014/main" id="{00000000-0008-0000-0E00-0000B801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1" name="直線コネクタ 440">
          <a:extLst>
            <a:ext uri="{FF2B5EF4-FFF2-40B4-BE49-F238E27FC236}">
              <a16:creationId xmlns:a16="http://schemas.microsoft.com/office/drawing/2014/main" id="{00000000-0008-0000-0E00-0000B901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43" name="テキスト ボックス 442">
          <a:extLst>
            <a:ext uri="{FF2B5EF4-FFF2-40B4-BE49-F238E27FC236}">
              <a16:creationId xmlns:a16="http://schemas.microsoft.com/office/drawing/2014/main" id="{00000000-0008-0000-0E00-0000BB010000}"/>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45" name="テキスト ボックス 444">
          <a:extLst>
            <a:ext uri="{FF2B5EF4-FFF2-40B4-BE49-F238E27FC236}">
              <a16:creationId xmlns:a16="http://schemas.microsoft.com/office/drawing/2014/main" id="{00000000-0008-0000-0E00-0000BD010000}"/>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46" name="直線コネクタ 445">
          <a:extLst>
            <a:ext uri="{FF2B5EF4-FFF2-40B4-BE49-F238E27FC236}">
              <a16:creationId xmlns:a16="http://schemas.microsoft.com/office/drawing/2014/main" id="{00000000-0008-0000-0E00-0000BE010000}"/>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47" name="テキスト ボックス 446">
          <a:extLst>
            <a:ext uri="{FF2B5EF4-FFF2-40B4-BE49-F238E27FC236}">
              <a16:creationId xmlns:a16="http://schemas.microsoft.com/office/drawing/2014/main" id="{00000000-0008-0000-0E00-0000BF010000}"/>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48" name="直線コネクタ 447">
          <a:extLst>
            <a:ext uri="{FF2B5EF4-FFF2-40B4-BE49-F238E27FC236}">
              <a16:creationId xmlns:a16="http://schemas.microsoft.com/office/drawing/2014/main" id="{00000000-0008-0000-0E00-0000C001000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49" name="テキスト ボックス 448">
          <a:extLst>
            <a:ext uri="{FF2B5EF4-FFF2-40B4-BE49-F238E27FC236}">
              <a16:creationId xmlns:a16="http://schemas.microsoft.com/office/drawing/2014/main" id="{00000000-0008-0000-0E00-0000C1010000}"/>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0" name="直線コネクタ 449">
          <a:extLst>
            <a:ext uri="{FF2B5EF4-FFF2-40B4-BE49-F238E27FC236}">
              <a16:creationId xmlns:a16="http://schemas.microsoft.com/office/drawing/2014/main" id="{00000000-0008-0000-0E00-0000C2010000}"/>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51" name="テキスト ボックス 450">
          <a:extLst>
            <a:ext uri="{FF2B5EF4-FFF2-40B4-BE49-F238E27FC236}">
              <a16:creationId xmlns:a16="http://schemas.microsoft.com/office/drawing/2014/main" id="{00000000-0008-0000-0E00-0000C3010000}"/>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2" name="直線コネクタ 451">
          <a:extLst>
            <a:ext uri="{FF2B5EF4-FFF2-40B4-BE49-F238E27FC236}">
              <a16:creationId xmlns:a16="http://schemas.microsoft.com/office/drawing/2014/main" id="{00000000-0008-0000-0E00-0000C401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3" name="テキスト ボックス 452">
          <a:extLst>
            <a:ext uri="{FF2B5EF4-FFF2-40B4-BE49-F238E27FC236}">
              <a16:creationId xmlns:a16="http://schemas.microsoft.com/office/drawing/2014/main" id="{00000000-0008-0000-0E00-0000C5010000}"/>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4" name="【認定こども園・幼稚園・保育所】&#10;一人当たり面積グラフ枠">
          <a:extLst>
            <a:ext uri="{FF2B5EF4-FFF2-40B4-BE49-F238E27FC236}">
              <a16:creationId xmlns:a16="http://schemas.microsoft.com/office/drawing/2014/main" id="{00000000-0008-0000-0E00-0000C601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123444</xdr:rowOff>
    </xdr:from>
    <xdr:to>
      <xdr:col>116</xdr:col>
      <xdr:colOff>62864</xdr:colOff>
      <xdr:row>42</xdr:row>
      <xdr:rowOff>19812</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flipV="1">
          <a:off x="19509104" y="5823204"/>
          <a:ext cx="0" cy="1237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23639</xdr:rowOff>
    </xdr:from>
    <xdr:ext cx="469744" cy="259045"/>
    <xdr:sp macro="" textlink="">
      <xdr:nvSpPr>
        <xdr:cNvPr id="456" name="【認定こども園・幼稚園・保育所】&#10;一人当たり面積最小値テキスト">
          <a:extLst>
            <a:ext uri="{FF2B5EF4-FFF2-40B4-BE49-F238E27FC236}">
              <a16:creationId xmlns:a16="http://schemas.microsoft.com/office/drawing/2014/main" id="{00000000-0008-0000-0E00-0000C8010000}"/>
            </a:ext>
          </a:extLst>
        </xdr:cNvPr>
        <xdr:cNvSpPr txBox="1"/>
      </xdr:nvSpPr>
      <xdr:spPr>
        <a:xfrm>
          <a:off x="19547840" y="706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19812</xdr:rowOff>
    </xdr:from>
    <xdr:to>
      <xdr:col>116</xdr:col>
      <xdr:colOff>152400</xdr:colOff>
      <xdr:row>42</xdr:row>
      <xdr:rowOff>19812</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9443700" y="70606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70121</xdr:rowOff>
    </xdr:from>
    <xdr:ext cx="469744" cy="259045"/>
    <xdr:sp macro="" textlink="">
      <xdr:nvSpPr>
        <xdr:cNvPr id="458" name="【認定こども園・幼稚園・保育所】&#10;一人当たり面積最大値テキスト">
          <a:extLst>
            <a:ext uri="{FF2B5EF4-FFF2-40B4-BE49-F238E27FC236}">
              <a16:creationId xmlns:a16="http://schemas.microsoft.com/office/drawing/2014/main" id="{00000000-0008-0000-0E00-0000CA010000}"/>
            </a:ext>
          </a:extLst>
        </xdr:cNvPr>
        <xdr:cNvSpPr txBox="1"/>
      </xdr:nvSpPr>
      <xdr:spPr>
        <a:xfrm>
          <a:off x="19547840" y="560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123444</xdr:rowOff>
    </xdr:from>
    <xdr:to>
      <xdr:col>116</xdr:col>
      <xdr:colOff>152400</xdr:colOff>
      <xdr:row>34</xdr:row>
      <xdr:rowOff>123444</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9443700" y="58232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41165</xdr:rowOff>
    </xdr:from>
    <xdr:ext cx="469744" cy="259045"/>
    <xdr:sp macro="" textlink="">
      <xdr:nvSpPr>
        <xdr:cNvPr id="460" name="【認定こども園・幼稚園・保育所】&#10;一人当たり面積平均値テキスト">
          <a:extLst>
            <a:ext uri="{FF2B5EF4-FFF2-40B4-BE49-F238E27FC236}">
              <a16:creationId xmlns:a16="http://schemas.microsoft.com/office/drawing/2014/main" id="{00000000-0008-0000-0E00-0000CC010000}"/>
            </a:ext>
          </a:extLst>
        </xdr:cNvPr>
        <xdr:cNvSpPr txBox="1"/>
      </xdr:nvSpPr>
      <xdr:spPr>
        <a:xfrm>
          <a:off x="19547840" y="6746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62738</xdr:rowOff>
    </xdr:from>
    <xdr:to>
      <xdr:col>116</xdr:col>
      <xdr:colOff>114300</xdr:colOff>
      <xdr:row>40</xdr:row>
      <xdr:rowOff>164338</xdr:rowOff>
    </xdr:to>
    <xdr:sp macro="" textlink="">
      <xdr:nvSpPr>
        <xdr:cNvPr id="461" name="フローチャート: 判断 460">
          <a:extLst>
            <a:ext uri="{FF2B5EF4-FFF2-40B4-BE49-F238E27FC236}">
              <a16:creationId xmlns:a16="http://schemas.microsoft.com/office/drawing/2014/main" id="{00000000-0008-0000-0E00-0000CD010000}"/>
            </a:ext>
          </a:extLst>
        </xdr:cNvPr>
        <xdr:cNvSpPr/>
      </xdr:nvSpPr>
      <xdr:spPr>
        <a:xfrm>
          <a:off x="19458940" y="6768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62738</xdr:rowOff>
    </xdr:from>
    <xdr:to>
      <xdr:col>112</xdr:col>
      <xdr:colOff>38100</xdr:colOff>
      <xdr:row>40</xdr:row>
      <xdr:rowOff>164338</xdr:rowOff>
    </xdr:to>
    <xdr:sp macro="" textlink="">
      <xdr:nvSpPr>
        <xdr:cNvPr id="462" name="フローチャート: 判断 461">
          <a:extLst>
            <a:ext uri="{FF2B5EF4-FFF2-40B4-BE49-F238E27FC236}">
              <a16:creationId xmlns:a16="http://schemas.microsoft.com/office/drawing/2014/main" id="{00000000-0008-0000-0E00-0000CE010000}"/>
            </a:ext>
          </a:extLst>
        </xdr:cNvPr>
        <xdr:cNvSpPr/>
      </xdr:nvSpPr>
      <xdr:spPr>
        <a:xfrm>
          <a:off x="18735040" y="67683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64262</xdr:rowOff>
    </xdr:from>
    <xdr:to>
      <xdr:col>107</xdr:col>
      <xdr:colOff>101600</xdr:colOff>
      <xdr:row>40</xdr:row>
      <xdr:rowOff>165862</xdr:rowOff>
    </xdr:to>
    <xdr:sp macro="" textlink="">
      <xdr:nvSpPr>
        <xdr:cNvPr id="463" name="フローチャート: 判断 462">
          <a:extLst>
            <a:ext uri="{FF2B5EF4-FFF2-40B4-BE49-F238E27FC236}">
              <a16:creationId xmlns:a16="http://schemas.microsoft.com/office/drawing/2014/main" id="{00000000-0008-0000-0E00-0000CF010000}"/>
            </a:ext>
          </a:extLst>
        </xdr:cNvPr>
        <xdr:cNvSpPr/>
      </xdr:nvSpPr>
      <xdr:spPr>
        <a:xfrm>
          <a:off x="17937480" y="676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74930</xdr:rowOff>
    </xdr:from>
    <xdr:to>
      <xdr:col>102</xdr:col>
      <xdr:colOff>165100</xdr:colOff>
      <xdr:row>41</xdr:row>
      <xdr:rowOff>5080</xdr:rowOff>
    </xdr:to>
    <xdr:sp macro="" textlink="">
      <xdr:nvSpPr>
        <xdr:cNvPr id="464" name="フローチャート: 判断 463">
          <a:extLst>
            <a:ext uri="{FF2B5EF4-FFF2-40B4-BE49-F238E27FC236}">
              <a16:creationId xmlns:a16="http://schemas.microsoft.com/office/drawing/2014/main" id="{00000000-0008-0000-0E00-0000D0010000}"/>
            </a:ext>
          </a:extLst>
        </xdr:cNvPr>
        <xdr:cNvSpPr/>
      </xdr:nvSpPr>
      <xdr:spPr>
        <a:xfrm>
          <a:off x="17162780" y="6780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71882</xdr:rowOff>
    </xdr:from>
    <xdr:to>
      <xdr:col>98</xdr:col>
      <xdr:colOff>38100</xdr:colOff>
      <xdr:row>41</xdr:row>
      <xdr:rowOff>2032</xdr:rowOff>
    </xdr:to>
    <xdr:sp macro="" textlink="">
      <xdr:nvSpPr>
        <xdr:cNvPr id="465" name="フローチャート: 判断 464">
          <a:extLst>
            <a:ext uri="{FF2B5EF4-FFF2-40B4-BE49-F238E27FC236}">
              <a16:creationId xmlns:a16="http://schemas.microsoft.com/office/drawing/2014/main" id="{00000000-0008-0000-0E00-0000D1010000}"/>
            </a:ext>
          </a:extLst>
        </xdr:cNvPr>
        <xdr:cNvSpPr/>
      </xdr:nvSpPr>
      <xdr:spPr>
        <a:xfrm>
          <a:off x="16388080" y="67774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36068</xdr:rowOff>
    </xdr:from>
    <xdr:to>
      <xdr:col>112</xdr:col>
      <xdr:colOff>38100</xdr:colOff>
      <xdr:row>40</xdr:row>
      <xdr:rowOff>137668</xdr:rowOff>
    </xdr:to>
    <xdr:sp macro="" textlink="">
      <xdr:nvSpPr>
        <xdr:cNvPr id="471" name="楕円 470">
          <a:extLst>
            <a:ext uri="{FF2B5EF4-FFF2-40B4-BE49-F238E27FC236}">
              <a16:creationId xmlns:a16="http://schemas.microsoft.com/office/drawing/2014/main" id="{00000000-0008-0000-0E00-0000D7010000}"/>
            </a:ext>
          </a:extLst>
        </xdr:cNvPr>
        <xdr:cNvSpPr/>
      </xdr:nvSpPr>
      <xdr:spPr>
        <a:xfrm>
          <a:off x="18735040" y="67416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41402</xdr:rowOff>
    </xdr:from>
    <xdr:to>
      <xdr:col>107</xdr:col>
      <xdr:colOff>101600</xdr:colOff>
      <xdr:row>40</xdr:row>
      <xdr:rowOff>143002</xdr:rowOff>
    </xdr:to>
    <xdr:sp macro="" textlink="">
      <xdr:nvSpPr>
        <xdr:cNvPr id="472" name="楕円 471">
          <a:extLst>
            <a:ext uri="{FF2B5EF4-FFF2-40B4-BE49-F238E27FC236}">
              <a16:creationId xmlns:a16="http://schemas.microsoft.com/office/drawing/2014/main" id="{00000000-0008-0000-0E00-0000D8010000}"/>
            </a:ext>
          </a:extLst>
        </xdr:cNvPr>
        <xdr:cNvSpPr/>
      </xdr:nvSpPr>
      <xdr:spPr>
        <a:xfrm>
          <a:off x="17937480" y="674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86868</xdr:rowOff>
    </xdr:from>
    <xdr:to>
      <xdr:col>111</xdr:col>
      <xdr:colOff>177800</xdr:colOff>
      <xdr:row>40</xdr:row>
      <xdr:rowOff>92202</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flipV="1">
          <a:off x="17988280" y="6792468"/>
          <a:ext cx="78994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45212</xdr:rowOff>
    </xdr:from>
    <xdr:to>
      <xdr:col>102</xdr:col>
      <xdr:colOff>165100</xdr:colOff>
      <xdr:row>40</xdr:row>
      <xdr:rowOff>146812</xdr:rowOff>
    </xdr:to>
    <xdr:sp macro="" textlink="">
      <xdr:nvSpPr>
        <xdr:cNvPr id="474" name="楕円 473">
          <a:extLst>
            <a:ext uri="{FF2B5EF4-FFF2-40B4-BE49-F238E27FC236}">
              <a16:creationId xmlns:a16="http://schemas.microsoft.com/office/drawing/2014/main" id="{00000000-0008-0000-0E00-0000DA010000}"/>
            </a:ext>
          </a:extLst>
        </xdr:cNvPr>
        <xdr:cNvSpPr/>
      </xdr:nvSpPr>
      <xdr:spPr>
        <a:xfrm>
          <a:off x="17162780" y="67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92202</xdr:rowOff>
    </xdr:from>
    <xdr:to>
      <xdr:col>107</xdr:col>
      <xdr:colOff>50800</xdr:colOff>
      <xdr:row>40</xdr:row>
      <xdr:rowOff>96012</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flipV="1">
          <a:off x="17213580" y="6797802"/>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49784</xdr:rowOff>
    </xdr:from>
    <xdr:to>
      <xdr:col>98</xdr:col>
      <xdr:colOff>38100</xdr:colOff>
      <xdr:row>40</xdr:row>
      <xdr:rowOff>151384</xdr:rowOff>
    </xdr:to>
    <xdr:sp macro="" textlink="">
      <xdr:nvSpPr>
        <xdr:cNvPr id="476" name="楕円 475">
          <a:extLst>
            <a:ext uri="{FF2B5EF4-FFF2-40B4-BE49-F238E27FC236}">
              <a16:creationId xmlns:a16="http://schemas.microsoft.com/office/drawing/2014/main" id="{00000000-0008-0000-0E00-0000DC010000}"/>
            </a:ext>
          </a:extLst>
        </xdr:cNvPr>
        <xdr:cNvSpPr/>
      </xdr:nvSpPr>
      <xdr:spPr>
        <a:xfrm>
          <a:off x="16388080" y="67553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96012</xdr:rowOff>
    </xdr:from>
    <xdr:to>
      <xdr:col>102</xdr:col>
      <xdr:colOff>114300</xdr:colOff>
      <xdr:row>40</xdr:row>
      <xdr:rowOff>100584</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flipV="1">
          <a:off x="16431260" y="6801612"/>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155465</xdr:rowOff>
    </xdr:from>
    <xdr:ext cx="469744" cy="259045"/>
    <xdr:sp macro="" textlink="">
      <xdr:nvSpPr>
        <xdr:cNvPr id="478" name="n_1aveValue【認定こども園・幼稚園・保育所】&#10;一人当たり面積">
          <a:extLst>
            <a:ext uri="{FF2B5EF4-FFF2-40B4-BE49-F238E27FC236}">
              <a16:creationId xmlns:a16="http://schemas.microsoft.com/office/drawing/2014/main" id="{00000000-0008-0000-0E00-0000DE010000}"/>
            </a:ext>
          </a:extLst>
        </xdr:cNvPr>
        <xdr:cNvSpPr txBox="1"/>
      </xdr:nvSpPr>
      <xdr:spPr>
        <a:xfrm>
          <a:off x="18561127" y="686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156989</xdr:rowOff>
    </xdr:from>
    <xdr:ext cx="469744" cy="259045"/>
    <xdr:sp macro="" textlink="">
      <xdr:nvSpPr>
        <xdr:cNvPr id="479" name="n_2aveValue【認定こども園・幼稚園・保育所】&#10;一人当たり面積">
          <a:extLst>
            <a:ext uri="{FF2B5EF4-FFF2-40B4-BE49-F238E27FC236}">
              <a16:creationId xmlns:a16="http://schemas.microsoft.com/office/drawing/2014/main" id="{00000000-0008-0000-0E00-0000DF010000}"/>
            </a:ext>
          </a:extLst>
        </xdr:cNvPr>
        <xdr:cNvSpPr txBox="1"/>
      </xdr:nvSpPr>
      <xdr:spPr>
        <a:xfrm>
          <a:off x="17776267" y="6862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167657</xdr:rowOff>
    </xdr:from>
    <xdr:ext cx="469744" cy="259045"/>
    <xdr:sp macro="" textlink="">
      <xdr:nvSpPr>
        <xdr:cNvPr id="480" name="n_3aveValue【認定こども園・幼稚園・保育所】&#10;一人当たり面積">
          <a:extLst>
            <a:ext uri="{FF2B5EF4-FFF2-40B4-BE49-F238E27FC236}">
              <a16:creationId xmlns:a16="http://schemas.microsoft.com/office/drawing/2014/main" id="{00000000-0008-0000-0E00-0000E0010000}"/>
            </a:ext>
          </a:extLst>
        </xdr:cNvPr>
        <xdr:cNvSpPr txBox="1"/>
      </xdr:nvSpPr>
      <xdr:spPr>
        <a:xfrm>
          <a:off x="1700156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164609</xdr:rowOff>
    </xdr:from>
    <xdr:ext cx="469744" cy="259045"/>
    <xdr:sp macro="" textlink="">
      <xdr:nvSpPr>
        <xdr:cNvPr id="481" name="n_4aveValue【認定こども園・幼稚園・保育所】&#10;一人当たり面積">
          <a:extLst>
            <a:ext uri="{FF2B5EF4-FFF2-40B4-BE49-F238E27FC236}">
              <a16:creationId xmlns:a16="http://schemas.microsoft.com/office/drawing/2014/main" id="{00000000-0008-0000-0E00-0000E1010000}"/>
            </a:ext>
          </a:extLst>
        </xdr:cNvPr>
        <xdr:cNvSpPr txBox="1"/>
      </xdr:nvSpPr>
      <xdr:spPr>
        <a:xfrm>
          <a:off x="16226867" y="687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154195</xdr:rowOff>
    </xdr:from>
    <xdr:ext cx="469744" cy="259045"/>
    <xdr:sp macro="" textlink="">
      <xdr:nvSpPr>
        <xdr:cNvPr id="482" name="n_1mainValue【認定こども園・幼稚園・保育所】&#10;一人当たり面積">
          <a:extLst>
            <a:ext uri="{FF2B5EF4-FFF2-40B4-BE49-F238E27FC236}">
              <a16:creationId xmlns:a16="http://schemas.microsoft.com/office/drawing/2014/main" id="{00000000-0008-0000-0E00-0000E2010000}"/>
            </a:ext>
          </a:extLst>
        </xdr:cNvPr>
        <xdr:cNvSpPr txBox="1"/>
      </xdr:nvSpPr>
      <xdr:spPr>
        <a:xfrm>
          <a:off x="18561127" y="6524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159529</xdr:rowOff>
    </xdr:from>
    <xdr:ext cx="469744" cy="259045"/>
    <xdr:sp macro="" textlink="">
      <xdr:nvSpPr>
        <xdr:cNvPr id="483" name="n_2mainValue【認定こども園・幼稚園・保育所】&#10;一人当たり面積">
          <a:extLst>
            <a:ext uri="{FF2B5EF4-FFF2-40B4-BE49-F238E27FC236}">
              <a16:creationId xmlns:a16="http://schemas.microsoft.com/office/drawing/2014/main" id="{00000000-0008-0000-0E00-0000E3010000}"/>
            </a:ext>
          </a:extLst>
        </xdr:cNvPr>
        <xdr:cNvSpPr txBox="1"/>
      </xdr:nvSpPr>
      <xdr:spPr>
        <a:xfrm>
          <a:off x="17776267" y="652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163339</xdr:rowOff>
    </xdr:from>
    <xdr:ext cx="469744" cy="259045"/>
    <xdr:sp macro="" textlink="">
      <xdr:nvSpPr>
        <xdr:cNvPr id="484" name="n_3mainValue【認定こども園・幼稚園・保育所】&#10;一人当たり面積">
          <a:extLst>
            <a:ext uri="{FF2B5EF4-FFF2-40B4-BE49-F238E27FC236}">
              <a16:creationId xmlns:a16="http://schemas.microsoft.com/office/drawing/2014/main" id="{00000000-0008-0000-0E00-0000E4010000}"/>
            </a:ext>
          </a:extLst>
        </xdr:cNvPr>
        <xdr:cNvSpPr txBox="1"/>
      </xdr:nvSpPr>
      <xdr:spPr>
        <a:xfrm>
          <a:off x="17001567" y="653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167911</xdr:rowOff>
    </xdr:from>
    <xdr:ext cx="469744" cy="259045"/>
    <xdr:sp macro="" textlink="">
      <xdr:nvSpPr>
        <xdr:cNvPr id="485" name="n_4mainValue【認定こども園・幼稚園・保育所】&#10;一人当たり面積">
          <a:extLst>
            <a:ext uri="{FF2B5EF4-FFF2-40B4-BE49-F238E27FC236}">
              <a16:creationId xmlns:a16="http://schemas.microsoft.com/office/drawing/2014/main" id="{00000000-0008-0000-0E00-0000E5010000}"/>
            </a:ext>
          </a:extLst>
        </xdr:cNvPr>
        <xdr:cNvSpPr txBox="1"/>
      </xdr:nvSpPr>
      <xdr:spPr>
        <a:xfrm>
          <a:off x="16226867" y="6538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6" name="正方形/長方形 485">
          <a:extLst>
            <a:ext uri="{FF2B5EF4-FFF2-40B4-BE49-F238E27FC236}">
              <a16:creationId xmlns:a16="http://schemas.microsoft.com/office/drawing/2014/main" id="{00000000-0008-0000-0E00-0000E601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7" name="正方形/長方形 486">
          <a:extLst>
            <a:ext uri="{FF2B5EF4-FFF2-40B4-BE49-F238E27FC236}">
              <a16:creationId xmlns:a16="http://schemas.microsoft.com/office/drawing/2014/main" id="{00000000-0008-0000-0E00-0000E701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8" name="正方形/長方形 487">
          <a:extLst>
            <a:ext uri="{FF2B5EF4-FFF2-40B4-BE49-F238E27FC236}">
              <a16:creationId xmlns:a16="http://schemas.microsoft.com/office/drawing/2014/main" id="{00000000-0008-0000-0E00-0000E801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9" name="正方形/長方形 488">
          <a:extLst>
            <a:ext uri="{FF2B5EF4-FFF2-40B4-BE49-F238E27FC236}">
              <a16:creationId xmlns:a16="http://schemas.microsoft.com/office/drawing/2014/main" id="{00000000-0008-0000-0E00-0000E901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0" name="正方形/長方形 489">
          <a:extLst>
            <a:ext uri="{FF2B5EF4-FFF2-40B4-BE49-F238E27FC236}">
              <a16:creationId xmlns:a16="http://schemas.microsoft.com/office/drawing/2014/main" id="{00000000-0008-0000-0E00-0000EA01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1" name="正方形/長方形 490">
          <a:extLst>
            <a:ext uri="{FF2B5EF4-FFF2-40B4-BE49-F238E27FC236}">
              <a16:creationId xmlns:a16="http://schemas.microsoft.com/office/drawing/2014/main" id="{00000000-0008-0000-0E00-0000EB01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2" name="正方形/長方形 491">
          <a:extLst>
            <a:ext uri="{FF2B5EF4-FFF2-40B4-BE49-F238E27FC236}">
              <a16:creationId xmlns:a16="http://schemas.microsoft.com/office/drawing/2014/main" id="{00000000-0008-0000-0E00-0000EC01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3" name="正方形/長方形 492">
          <a:extLst>
            <a:ext uri="{FF2B5EF4-FFF2-40B4-BE49-F238E27FC236}">
              <a16:creationId xmlns:a16="http://schemas.microsoft.com/office/drawing/2014/main" id="{00000000-0008-0000-0E00-0000ED01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4" name="テキスト ボックス 493">
          <a:extLst>
            <a:ext uri="{FF2B5EF4-FFF2-40B4-BE49-F238E27FC236}">
              <a16:creationId xmlns:a16="http://schemas.microsoft.com/office/drawing/2014/main" id="{00000000-0008-0000-0E00-0000EE01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6" name="テキスト ボックス 495">
          <a:extLst>
            <a:ext uri="{FF2B5EF4-FFF2-40B4-BE49-F238E27FC236}">
              <a16:creationId xmlns:a16="http://schemas.microsoft.com/office/drawing/2014/main" id="{00000000-0008-0000-0E00-0000F001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8" name="テキスト ボックス 497">
          <a:extLst>
            <a:ext uri="{FF2B5EF4-FFF2-40B4-BE49-F238E27FC236}">
              <a16:creationId xmlns:a16="http://schemas.microsoft.com/office/drawing/2014/main" id="{00000000-0008-0000-0E00-0000F201000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9" name="直線コネクタ 498">
          <a:extLst>
            <a:ext uri="{FF2B5EF4-FFF2-40B4-BE49-F238E27FC236}">
              <a16:creationId xmlns:a16="http://schemas.microsoft.com/office/drawing/2014/main" id="{00000000-0008-0000-0E00-0000F301000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0" name="テキスト ボックス 499">
          <a:extLst>
            <a:ext uri="{FF2B5EF4-FFF2-40B4-BE49-F238E27FC236}">
              <a16:creationId xmlns:a16="http://schemas.microsoft.com/office/drawing/2014/main" id="{00000000-0008-0000-0E00-0000F4010000}"/>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1" name="直線コネクタ 500">
          <a:extLst>
            <a:ext uri="{FF2B5EF4-FFF2-40B4-BE49-F238E27FC236}">
              <a16:creationId xmlns:a16="http://schemas.microsoft.com/office/drawing/2014/main" id="{00000000-0008-0000-0E00-0000F501000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2" name="テキスト ボックス 501">
          <a:extLst>
            <a:ext uri="{FF2B5EF4-FFF2-40B4-BE49-F238E27FC236}">
              <a16:creationId xmlns:a16="http://schemas.microsoft.com/office/drawing/2014/main" id="{00000000-0008-0000-0E00-0000F601000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4" name="テキスト ボックス 503">
          <a:extLst>
            <a:ext uri="{FF2B5EF4-FFF2-40B4-BE49-F238E27FC236}">
              <a16:creationId xmlns:a16="http://schemas.microsoft.com/office/drawing/2014/main" id="{00000000-0008-0000-0E00-0000F801000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6" name="テキスト ボックス 505">
          <a:extLst>
            <a:ext uri="{FF2B5EF4-FFF2-40B4-BE49-F238E27FC236}">
              <a16:creationId xmlns:a16="http://schemas.microsoft.com/office/drawing/2014/main" id="{00000000-0008-0000-0E00-0000FA01000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8" name="テキスト ボックス 507">
          <a:extLst>
            <a:ext uri="{FF2B5EF4-FFF2-40B4-BE49-F238E27FC236}">
              <a16:creationId xmlns:a16="http://schemas.microsoft.com/office/drawing/2014/main" id="{00000000-0008-0000-0E00-0000FC010000}"/>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9" name="【学校施設】&#10;有形固定資産減価償却率グラフ枠">
          <a:extLst>
            <a:ext uri="{FF2B5EF4-FFF2-40B4-BE49-F238E27FC236}">
              <a16:creationId xmlns:a16="http://schemas.microsoft.com/office/drawing/2014/main" id="{00000000-0008-0000-0E00-0000FD01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95250</xdr:rowOff>
    </xdr:to>
    <xdr:cxnSp macro="">
      <xdr:nvCxnSpPr>
        <xdr:cNvPr id="510" name="直線コネクタ 509">
          <a:extLst>
            <a:ext uri="{FF2B5EF4-FFF2-40B4-BE49-F238E27FC236}">
              <a16:creationId xmlns:a16="http://schemas.microsoft.com/office/drawing/2014/main" id="{00000000-0008-0000-0E00-0000FE010000}"/>
            </a:ext>
          </a:extLst>
        </xdr:cNvPr>
        <xdr:cNvCxnSpPr/>
      </xdr:nvCxnSpPr>
      <xdr:spPr>
        <a:xfrm flipV="1">
          <a:off x="14375764" y="925449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99077</xdr:rowOff>
    </xdr:from>
    <xdr:ext cx="405111" cy="259045"/>
    <xdr:sp macro="" textlink="">
      <xdr:nvSpPr>
        <xdr:cNvPr id="511" name="【学校施設】&#10;有形固定資産減価償却率最小値テキスト">
          <a:extLst>
            <a:ext uri="{FF2B5EF4-FFF2-40B4-BE49-F238E27FC236}">
              <a16:creationId xmlns:a16="http://schemas.microsoft.com/office/drawing/2014/main" id="{00000000-0008-0000-0E00-0000FF010000}"/>
            </a:ext>
          </a:extLst>
        </xdr:cNvPr>
        <xdr:cNvSpPr txBox="1"/>
      </xdr:nvSpPr>
      <xdr:spPr>
        <a:xfrm>
          <a:off x="14414500"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95250</xdr:rowOff>
    </xdr:from>
    <xdr:to>
      <xdr:col>86</xdr:col>
      <xdr:colOff>25400</xdr:colOff>
      <xdr:row>63</xdr:row>
      <xdr:rowOff>95250</xdr:rowOff>
    </xdr:to>
    <xdr:cxnSp macro="">
      <xdr:nvCxnSpPr>
        <xdr:cNvPr id="512" name="直線コネクタ 511">
          <a:extLst>
            <a:ext uri="{FF2B5EF4-FFF2-40B4-BE49-F238E27FC236}">
              <a16:creationId xmlns:a16="http://schemas.microsoft.com/office/drawing/2014/main" id="{00000000-0008-0000-0E00-000000020000}"/>
            </a:ext>
          </a:extLst>
        </xdr:cNvPr>
        <xdr:cNvCxnSpPr/>
      </xdr:nvCxnSpPr>
      <xdr:spPr>
        <a:xfrm>
          <a:off x="14287500" y="10656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13" name="【学校施設】&#10;有形固定資産減価償却率最大値テキスト">
          <a:extLst>
            <a:ext uri="{FF2B5EF4-FFF2-40B4-BE49-F238E27FC236}">
              <a16:creationId xmlns:a16="http://schemas.microsoft.com/office/drawing/2014/main" id="{00000000-0008-0000-0E00-000001020000}"/>
            </a:ext>
          </a:extLst>
        </xdr:cNvPr>
        <xdr:cNvSpPr txBox="1"/>
      </xdr:nvSpPr>
      <xdr:spPr>
        <a:xfrm>
          <a:off x="14414500" y="9037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14" name="直線コネクタ 513">
          <a:extLst>
            <a:ext uri="{FF2B5EF4-FFF2-40B4-BE49-F238E27FC236}">
              <a16:creationId xmlns:a16="http://schemas.microsoft.com/office/drawing/2014/main" id="{00000000-0008-0000-0E00-000002020000}"/>
            </a:ext>
          </a:extLst>
        </xdr:cNvPr>
        <xdr:cNvCxnSpPr/>
      </xdr:nvCxnSpPr>
      <xdr:spPr>
        <a:xfrm>
          <a:off x="1428750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161942</xdr:rowOff>
    </xdr:from>
    <xdr:ext cx="405111" cy="259045"/>
    <xdr:sp macro="" textlink="">
      <xdr:nvSpPr>
        <xdr:cNvPr id="515" name="【学校施設】&#10;有形固定資産減価償却率平均値テキスト">
          <a:extLst>
            <a:ext uri="{FF2B5EF4-FFF2-40B4-BE49-F238E27FC236}">
              <a16:creationId xmlns:a16="http://schemas.microsoft.com/office/drawing/2014/main" id="{00000000-0008-0000-0E00-000003020000}"/>
            </a:ext>
          </a:extLst>
        </xdr:cNvPr>
        <xdr:cNvSpPr txBox="1"/>
      </xdr:nvSpPr>
      <xdr:spPr>
        <a:xfrm>
          <a:off x="14414500" y="10052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12065</xdr:rowOff>
    </xdr:from>
    <xdr:to>
      <xdr:col>85</xdr:col>
      <xdr:colOff>177800</xdr:colOff>
      <xdr:row>60</xdr:row>
      <xdr:rowOff>113665</xdr:rowOff>
    </xdr:to>
    <xdr:sp macro="" textlink="">
      <xdr:nvSpPr>
        <xdr:cNvPr id="516" name="フローチャート: 判断 515">
          <a:extLst>
            <a:ext uri="{FF2B5EF4-FFF2-40B4-BE49-F238E27FC236}">
              <a16:creationId xmlns:a16="http://schemas.microsoft.com/office/drawing/2014/main" id="{00000000-0008-0000-0E00-000004020000}"/>
            </a:ext>
          </a:extLst>
        </xdr:cNvPr>
        <xdr:cNvSpPr/>
      </xdr:nvSpPr>
      <xdr:spPr>
        <a:xfrm>
          <a:off x="14325600" y="1007046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4445</xdr:rowOff>
    </xdr:from>
    <xdr:to>
      <xdr:col>81</xdr:col>
      <xdr:colOff>101600</xdr:colOff>
      <xdr:row>60</xdr:row>
      <xdr:rowOff>106045</xdr:rowOff>
    </xdr:to>
    <xdr:sp macro="" textlink="">
      <xdr:nvSpPr>
        <xdr:cNvPr id="517" name="フローチャート: 判断 516">
          <a:extLst>
            <a:ext uri="{FF2B5EF4-FFF2-40B4-BE49-F238E27FC236}">
              <a16:creationId xmlns:a16="http://schemas.microsoft.com/office/drawing/2014/main" id="{00000000-0008-0000-0E00-000005020000}"/>
            </a:ext>
          </a:extLst>
        </xdr:cNvPr>
        <xdr:cNvSpPr/>
      </xdr:nvSpPr>
      <xdr:spPr>
        <a:xfrm>
          <a:off x="1357884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170180</xdr:rowOff>
    </xdr:from>
    <xdr:to>
      <xdr:col>76</xdr:col>
      <xdr:colOff>165100</xdr:colOff>
      <xdr:row>60</xdr:row>
      <xdr:rowOff>100330</xdr:rowOff>
    </xdr:to>
    <xdr:sp macro="" textlink="">
      <xdr:nvSpPr>
        <xdr:cNvPr id="518" name="フローチャート: 判断 517">
          <a:extLst>
            <a:ext uri="{FF2B5EF4-FFF2-40B4-BE49-F238E27FC236}">
              <a16:creationId xmlns:a16="http://schemas.microsoft.com/office/drawing/2014/main" id="{00000000-0008-0000-0E00-000006020000}"/>
            </a:ext>
          </a:extLst>
        </xdr:cNvPr>
        <xdr:cNvSpPr/>
      </xdr:nvSpPr>
      <xdr:spPr>
        <a:xfrm>
          <a:off x="12804140" y="10060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132080</xdr:rowOff>
    </xdr:from>
    <xdr:to>
      <xdr:col>72</xdr:col>
      <xdr:colOff>38100</xdr:colOff>
      <xdr:row>60</xdr:row>
      <xdr:rowOff>62230</xdr:rowOff>
    </xdr:to>
    <xdr:sp macro="" textlink="">
      <xdr:nvSpPr>
        <xdr:cNvPr id="519" name="フローチャート: 判断 518">
          <a:extLst>
            <a:ext uri="{FF2B5EF4-FFF2-40B4-BE49-F238E27FC236}">
              <a16:creationId xmlns:a16="http://schemas.microsoft.com/office/drawing/2014/main" id="{00000000-0008-0000-0E00-000007020000}"/>
            </a:ext>
          </a:extLst>
        </xdr:cNvPr>
        <xdr:cNvSpPr/>
      </xdr:nvSpPr>
      <xdr:spPr>
        <a:xfrm>
          <a:off x="12029440" y="100228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118745</xdr:rowOff>
    </xdr:from>
    <xdr:to>
      <xdr:col>67</xdr:col>
      <xdr:colOff>101600</xdr:colOff>
      <xdr:row>60</xdr:row>
      <xdr:rowOff>48895</xdr:rowOff>
    </xdr:to>
    <xdr:sp macro="" textlink="">
      <xdr:nvSpPr>
        <xdr:cNvPr id="520" name="フローチャート: 判断 519">
          <a:extLst>
            <a:ext uri="{FF2B5EF4-FFF2-40B4-BE49-F238E27FC236}">
              <a16:creationId xmlns:a16="http://schemas.microsoft.com/office/drawing/2014/main" id="{00000000-0008-0000-0E00-000008020000}"/>
            </a:ext>
          </a:extLst>
        </xdr:cNvPr>
        <xdr:cNvSpPr/>
      </xdr:nvSpPr>
      <xdr:spPr>
        <a:xfrm>
          <a:off x="11231880" y="10009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147320</xdr:rowOff>
    </xdr:from>
    <xdr:to>
      <xdr:col>81</xdr:col>
      <xdr:colOff>101600</xdr:colOff>
      <xdr:row>62</xdr:row>
      <xdr:rowOff>77470</xdr:rowOff>
    </xdr:to>
    <xdr:sp macro="" textlink="">
      <xdr:nvSpPr>
        <xdr:cNvPr id="526" name="楕円 525">
          <a:extLst>
            <a:ext uri="{FF2B5EF4-FFF2-40B4-BE49-F238E27FC236}">
              <a16:creationId xmlns:a16="http://schemas.microsoft.com/office/drawing/2014/main" id="{00000000-0008-0000-0E00-00000E020000}"/>
            </a:ext>
          </a:extLst>
        </xdr:cNvPr>
        <xdr:cNvSpPr/>
      </xdr:nvSpPr>
      <xdr:spPr>
        <a:xfrm>
          <a:off x="13578840" y="1037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133985</xdr:rowOff>
    </xdr:from>
    <xdr:to>
      <xdr:col>76</xdr:col>
      <xdr:colOff>165100</xdr:colOff>
      <xdr:row>62</xdr:row>
      <xdr:rowOff>64135</xdr:rowOff>
    </xdr:to>
    <xdr:sp macro="" textlink="">
      <xdr:nvSpPr>
        <xdr:cNvPr id="527" name="楕円 526">
          <a:extLst>
            <a:ext uri="{FF2B5EF4-FFF2-40B4-BE49-F238E27FC236}">
              <a16:creationId xmlns:a16="http://schemas.microsoft.com/office/drawing/2014/main" id="{00000000-0008-0000-0E00-00000F020000}"/>
            </a:ext>
          </a:extLst>
        </xdr:cNvPr>
        <xdr:cNvSpPr/>
      </xdr:nvSpPr>
      <xdr:spPr>
        <a:xfrm>
          <a:off x="12804140" y="103600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13335</xdr:rowOff>
    </xdr:from>
    <xdr:to>
      <xdr:col>81</xdr:col>
      <xdr:colOff>50800</xdr:colOff>
      <xdr:row>62</xdr:row>
      <xdr:rowOff>26670</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2854940" y="10407015"/>
          <a:ext cx="7747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107315</xdr:rowOff>
    </xdr:from>
    <xdr:to>
      <xdr:col>72</xdr:col>
      <xdr:colOff>38100</xdr:colOff>
      <xdr:row>62</xdr:row>
      <xdr:rowOff>37465</xdr:rowOff>
    </xdr:to>
    <xdr:sp macro="" textlink="">
      <xdr:nvSpPr>
        <xdr:cNvPr id="529" name="楕円 528">
          <a:extLst>
            <a:ext uri="{FF2B5EF4-FFF2-40B4-BE49-F238E27FC236}">
              <a16:creationId xmlns:a16="http://schemas.microsoft.com/office/drawing/2014/main" id="{00000000-0008-0000-0E00-000011020000}"/>
            </a:ext>
          </a:extLst>
        </xdr:cNvPr>
        <xdr:cNvSpPr/>
      </xdr:nvSpPr>
      <xdr:spPr>
        <a:xfrm>
          <a:off x="12029440" y="103333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158115</xdr:rowOff>
    </xdr:from>
    <xdr:to>
      <xdr:col>76</xdr:col>
      <xdr:colOff>114300</xdr:colOff>
      <xdr:row>62</xdr:row>
      <xdr:rowOff>13335</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2072620" y="10384155"/>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137795</xdr:rowOff>
    </xdr:from>
    <xdr:to>
      <xdr:col>67</xdr:col>
      <xdr:colOff>101600</xdr:colOff>
      <xdr:row>62</xdr:row>
      <xdr:rowOff>67945</xdr:rowOff>
    </xdr:to>
    <xdr:sp macro="" textlink="">
      <xdr:nvSpPr>
        <xdr:cNvPr id="531" name="楕円 530">
          <a:extLst>
            <a:ext uri="{FF2B5EF4-FFF2-40B4-BE49-F238E27FC236}">
              <a16:creationId xmlns:a16="http://schemas.microsoft.com/office/drawing/2014/main" id="{00000000-0008-0000-0E00-000013020000}"/>
            </a:ext>
          </a:extLst>
        </xdr:cNvPr>
        <xdr:cNvSpPr/>
      </xdr:nvSpPr>
      <xdr:spPr>
        <a:xfrm>
          <a:off x="11231880" y="10363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158115</xdr:rowOff>
    </xdr:from>
    <xdr:to>
      <xdr:col>71</xdr:col>
      <xdr:colOff>177800</xdr:colOff>
      <xdr:row>62</xdr:row>
      <xdr:rowOff>17145</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flipV="1">
          <a:off x="11282680" y="1038415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122572</xdr:rowOff>
    </xdr:from>
    <xdr:ext cx="405111" cy="259045"/>
    <xdr:sp macro="" textlink="">
      <xdr:nvSpPr>
        <xdr:cNvPr id="533" name="n_1aveValue【学校施設】&#10;有形固定資産減価償却率">
          <a:extLst>
            <a:ext uri="{FF2B5EF4-FFF2-40B4-BE49-F238E27FC236}">
              <a16:creationId xmlns:a16="http://schemas.microsoft.com/office/drawing/2014/main" id="{00000000-0008-0000-0E00-000015020000}"/>
            </a:ext>
          </a:extLst>
        </xdr:cNvPr>
        <xdr:cNvSpPr txBox="1"/>
      </xdr:nvSpPr>
      <xdr:spPr>
        <a:xfrm>
          <a:off x="13437244" y="984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116857</xdr:rowOff>
    </xdr:from>
    <xdr:ext cx="405111" cy="259045"/>
    <xdr:sp macro="" textlink="">
      <xdr:nvSpPr>
        <xdr:cNvPr id="534" name="n_2aveValue【学校施設】&#10;有形固定資産減価償却率">
          <a:extLst>
            <a:ext uri="{FF2B5EF4-FFF2-40B4-BE49-F238E27FC236}">
              <a16:creationId xmlns:a16="http://schemas.microsoft.com/office/drawing/2014/main" id="{00000000-0008-0000-0E00-000016020000}"/>
            </a:ext>
          </a:extLst>
        </xdr:cNvPr>
        <xdr:cNvSpPr txBox="1"/>
      </xdr:nvSpPr>
      <xdr:spPr>
        <a:xfrm>
          <a:off x="126752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78757</xdr:rowOff>
    </xdr:from>
    <xdr:ext cx="405111" cy="259045"/>
    <xdr:sp macro="" textlink="">
      <xdr:nvSpPr>
        <xdr:cNvPr id="535" name="n_3aveValue【学校施設】&#10;有形固定資産減価償却率">
          <a:extLst>
            <a:ext uri="{FF2B5EF4-FFF2-40B4-BE49-F238E27FC236}">
              <a16:creationId xmlns:a16="http://schemas.microsoft.com/office/drawing/2014/main" id="{00000000-0008-0000-0E00-000017020000}"/>
            </a:ext>
          </a:extLst>
        </xdr:cNvPr>
        <xdr:cNvSpPr txBox="1"/>
      </xdr:nvSpPr>
      <xdr:spPr>
        <a:xfrm>
          <a:off x="11900544" y="980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65422</xdr:rowOff>
    </xdr:from>
    <xdr:ext cx="405111" cy="259045"/>
    <xdr:sp macro="" textlink="">
      <xdr:nvSpPr>
        <xdr:cNvPr id="536" name="n_4aveValue【学校施設】&#10;有形固定資産減価償却率">
          <a:extLst>
            <a:ext uri="{FF2B5EF4-FFF2-40B4-BE49-F238E27FC236}">
              <a16:creationId xmlns:a16="http://schemas.microsoft.com/office/drawing/2014/main" id="{00000000-0008-0000-0E00-000018020000}"/>
            </a:ext>
          </a:extLst>
        </xdr:cNvPr>
        <xdr:cNvSpPr txBox="1"/>
      </xdr:nvSpPr>
      <xdr:spPr>
        <a:xfrm>
          <a:off x="11102984"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68597</xdr:rowOff>
    </xdr:from>
    <xdr:ext cx="405111" cy="259045"/>
    <xdr:sp macro="" textlink="">
      <xdr:nvSpPr>
        <xdr:cNvPr id="537" name="n_1mainValue【学校施設】&#10;有形固定資産減価償却率">
          <a:extLst>
            <a:ext uri="{FF2B5EF4-FFF2-40B4-BE49-F238E27FC236}">
              <a16:creationId xmlns:a16="http://schemas.microsoft.com/office/drawing/2014/main" id="{00000000-0008-0000-0E00-000019020000}"/>
            </a:ext>
          </a:extLst>
        </xdr:cNvPr>
        <xdr:cNvSpPr txBox="1"/>
      </xdr:nvSpPr>
      <xdr:spPr>
        <a:xfrm>
          <a:off x="13437244"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55262</xdr:rowOff>
    </xdr:from>
    <xdr:ext cx="405111" cy="259045"/>
    <xdr:sp macro="" textlink="">
      <xdr:nvSpPr>
        <xdr:cNvPr id="538" name="n_2mainValue【学校施設】&#10;有形固定資産減価償却率">
          <a:extLst>
            <a:ext uri="{FF2B5EF4-FFF2-40B4-BE49-F238E27FC236}">
              <a16:creationId xmlns:a16="http://schemas.microsoft.com/office/drawing/2014/main" id="{00000000-0008-0000-0E00-00001A020000}"/>
            </a:ext>
          </a:extLst>
        </xdr:cNvPr>
        <xdr:cNvSpPr txBox="1"/>
      </xdr:nvSpPr>
      <xdr:spPr>
        <a:xfrm>
          <a:off x="126752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28592</xdr:rowOff>
    </xdr:from>
    <xdr:ext cx="405111" cy="259045"/>
    <xdr:sp macro="" textlink="">
      <xdr:nvSpPr>
        <xdr:cNvPr id="539" name="n_3mainValue【学校施設】&#10;有形固定資産減価償却率">
          <a:extLst>
            <a:ext uri="{FF2B5EF4-FFF2-40B4-BE49-F238E27FC236}">
              <a16:creationId xmlns:a16="http://schemas.microsoft.com/office/drawing/2014/main" id="{00000000-0008-0000-0E00-00001B020000}"/>
            </a:ext>
          </a:extLst>
        </xdr:cNvPr>
        <xdr:cNvSpPr txBox="1"/>
      </xdr:nvSpPr>
      <xdr:spPr>
        <a:xfrm>
          <a:off x="11900544"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59072</xdr:rowOff>
    </xdr:from>
    <xdr:ext cx="405111" cy="259045"/>
    <xdr:sp macro="" textlink="">
      <xdr:nvSpPr>
        <xdr:cNvPr id="540" name="n_4mainValue【学校施設】&#10;有形固定資産減価償却率">
          <a:extLst>
            <a:ext uri="{FF2B5EF4-FFF2-40B4-BE49-F238E27FC236}">
              <a16:creationId xmlns:a16="http://schemas.microsoft.com/office/drawing/2014/main" id="{00000000-0008-0000-0E00-00001C020000}"/>
            </a:ext>
          </a:extLst>
        </xdr:cNvPr>
        <xdr:cNvSpPr txBox="1"/>
      </xdr:nvSpPr>
      <xdr:spPr>
        <a:xfrm>
          <a:off x="1110298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1" name="正方形/長方形 540">
          <a:extLst>
            <a:ext uri="{FF2B5EF4-FFF2-40B4-BE49-F238E27FC236}">
              <a16:creationId xmlns:a16="http://schemas.microsoft.com/office/drawing/2014/main" id="{00000000-0008-0000-0E00-00001D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2" name="正方形/長方形 541">
          <a:extLst>
            <a:ext uri="{FF2B5EF4-FFF2-40B4-BE49-F238E27FC236}">
              <a16:creationId xmlns:a16="http://schemas.microsoft.com/office/drawing/2014/main" id="{00000000-0008-0000-0E00-00001E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3" name="正方形/長方形 542">
          <a:extLst>
            <a:ext uri="{FF2B5EF4-FFF2-40B4-BE49-F238E27FC236}">
              <a16:creationId xmlns:a16="http://schemas.microsoft.com/office/drawing/2014/main" id="{00000000-0008-0000-0E00-00001F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4" name="正方形/長方形 543">
          <a:extLst>
            <a:ext uri="{FF2B5EF4-FFF2-40B4-BE49-F238E27FC236}">
              <a16:creationId xmlns:a16="http://schemas.microsoft.com/office/drawing/2014/main" id="{00000000-0008-0000-0E00-000020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5" name="正方形/長方形 544">
          <a:extLst>
            <a:ext uri="{FF2B5EF4-FFF2-40B4-BE49-F238E27FC236}">
              <a16:creationId xmlns:a16="http://schemas.microsoft.com/office/drawing/2014/main" id="{00000000-0008-0000-0E00-000021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6" name="正方形/長方形 545">
          <a:extLst>
            <a:ext uri="{FF2B5EF4-FFF2-40B4-BE49-F238E27FC236}">
              <a16:creationId xmlns:a16="http://schemas.microsoft.com/office/drawing/2014/main" id="{00000000-0008-0000-0E00-000022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7" name="正方形/長方形 546">
          <a:extLst>
            <a:ext uri="{FF2B5EF4-FFF2-40B4-BE49-F238E27FC236}">
              <a16:creationId xmlns:a16="http://schemas.microsoft.com/office/drawing/2014/main" id="{00000000-0008-0000-0E00-000023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8" name="正方形/長方形 547">
          <a:extLst>
            <a:ext uri="{FF2B5EF4-FFF2-40B4-BE49-F238E27FC236}">
              <a16:creationId xmlns:a16="http://schemas.microsoft.com/office/drawing/2014/main" id="{00000000-0008-0000-0E00-000024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9" name="テキスト ボックス 548">
          <a:extLst>
            <a:ext uri="{FF2B5EF4-FFF2-40B4-BE49-F238E27FC236}">
              <a16:creationId xmlns:a16="http://schemas.microsoft.com/office/drawing/2014/main" id="{00000000-0008-0000-0E00-000025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0" name="直線コネクタ 549">
          <a:extLst>
            <a:ext uri="{FF2B5EF4-FFF2-40B4-BE49-F238E27FC236}">
              <a16:creationId xmlns:a16="http://schemas.microsoft.com/office/drawing/2014/main" id="{00000000-0008-0000-0E00-000026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52" name="テキスト ボックス 551">
          <a:extLst>
            <a:ext uri="{FF2B5EF4-FFF2-40B4-BE49-F238E27FC236}">
              <a16:creationId xmlns:a16="http://schemas.microsoft.com/office/drawing/2014/main" id="{00000000-0008-0000-0E00-000028020000}"/>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54" name="テキスト ボックス 553">
          <a:extLst>
            <a:ext uri="{FF2B5EF4-FFF2-40B4-BE49-F238E27FC236}">
              <a16:creationId xmlns:a16="http://schemas.microsoft.com/office/drawing/2014/main" id="{00000000-0008-0000-0E00-00002A020000}"/>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56" name="テキスト ボックス 555">
          <a:extLst>
            <a:ext uri="{FF2B5EF4-FFF2-40B4-BE49-F238E27FC236}">
              <a16:creationId xmlns:a16="http://schemas.microsoft.com/office/drawing/2014/main" id="{00000000-0008-0000-0E00-00002C020000}"/>
            </a:ext>
          </a:extLst>
        </xdr:cNvPr>
        <xdr:cNvSpPr txBox="1"/>
      </xdr:nvSpPr>
      <xdr:spPr>
        <a:xfrm>
          <a:off x="15630721" y="99199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58" name="テキスト ボックス 557">
          <a:extLst>
            <a:ext uri="{FF2B5EF4-FFF2-40B4-BE49-F238E27FC236}">
              <a16:creationId xmlns:a16="http://schemas.microsoft.com/office/drawing/2014/main" id="{00000000-0008-0000-0E00-00002E020000}"/>
            </a:ext>
          </a:extLst>
        </xdr:cNvPr>
        <xdr:cNvSpPr txBox="1"/>
      </xdr:nvSpPr>
      <xdr:spPr>
        <a:xfrm>
          <a:off x="15630721" y="9550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5630721" y="91770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62" name="テキスト ボックス 561">
          <a:extLst>
            <a:ext uri="{FF2B5EF4-FFF2-40B4-BE49-F238E27FC236}">
              <a16:creationId xmlns:a16="http://schemas.microsoft.com/office/drawing/2014/main" id="{00000000-0008-0000-0E00-000032020000}"/>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3" name="【学校施設】&#10;一人当たり面積グラフ枠">
          <a:extLst>
            <a:ext uri="{FF2B5EF4-FFF2-40B4-BE49-F238E27FC236}">
              <a16:creationId xmlns:a16="http://schemas.microsoft.com/office/drawing/2014/main" id="{00000000-0008-0000-0E00-000033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161087</xdr:rowOff>
    </xdr:from>
    <xdr:to>
      <xdr:col>116</xdr:col>
      <xdr:colOff>62864</xdr:colOff>
      <xdr:row>63</xdr:row>
      <xdr:rowOff>129387</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flipV="1">
          <a:off x="19509104" y="9381287"/>
          <a:ext cx="0" cy="1309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133214</xdr:rowOff>
    </xdr:from>
    <xdr:ext cx="469744" cy="259045"/>
    <xdr:sp macro="" textlink="">
      <xdr:nvSpPr>
        <xdr:cNvPr id="565" name="【学校施設】&#10;一人当たり面積最小値テキスト">
          <a:extLst>
            <a:ext uri="{FF2B5EF4-FFF2-40B4-BE49-F238E27FC236}">
              <a16:creationId xmlns:a16="http://schemas.microsoft.com/office/drawing/2014/main" id="{00000000-0008-0000-0E00-000035020000}"/>
            </a:ext>
          </a:extLst>
        </xdr:cNvPr>
        <xdr:cNvSpPr txBox="1"/>
      </xdr:nvSpPr>
      <xdr:spPr>
        <a:xfrm>
          <a:off x="19547840" y="1069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129387</xdr:rowOff>
    </xdr:from>
    <xdr:to>
      <xdr:col>116</xdr:col>
      <xdr:colOff>152400</xdr:colOff>
      <xdr:row>63</xdr:row>
      <xdr:rowOff>129387</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9443700" y="106907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107764</xdr:rowOff>
    </xdr:from>
    <xdr:ext cx="534377" cy="259045"/>
    <xdr:sp macro="" textlink="">
      <xdr:nvSpPr>
        <xdr:cNvPr id="567" name="【学校施設】&#10;一人当たり面積最大値テキスト">
          <a:extLst>
            <a:ext uri="{FF2B5EF4-FFF2-40B4-BE49-F238E27FC236}">
              <a16:creationId xmlns:a16="http://schemas.microsoft.com/office/drawing/2014/main" id="{00000000-0008-0000-0E00-000037020000}"/>
            </a:ext>
          </a:extLst>
        </xdr:cNvPr>
        <xdr:cNvSpPr txBox="1"/>
      </xdr:nvSpPr>
      <xdr:spPr>
        <a:xfrm>
          <a:off x="19547840" y="916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161087</xdr:rowOff>
    </xdr:from>
    <xdr:to>
      <xdr:col>116</xdr:col>
      <xdr:colOff>152400</xdr:colOff>
      <xdr:row>55</xdr:row>
      <xdr:rowOff>161087</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a:off x="19443700" y="93812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71417</xdr:rowOff>
    </xdr:from>
    <xdr:ext cx="469744" cy="259045"/>
    <xdr:sp macro="" textlink="">
      <xdr:nvSpPr>
        <xdr:cNvPr id="569" name="【学校施設】&#10;一人当たり面積平均値テキスト">
          <a:extLst>
            <a:ext uri="{FF2B5EF4-FFF2-40B4-BE49-F238E27FC236}">
              <a16:creationId xmlns:a16="http://schemas.microsoft.com/office/drawing/2014/main" id="{00000000-0008-0000-0E00-000039020000}"/>
            </a:ext>
          </a:extLst>
        </xdr:cNvPr>
        <xdr:cNvSpPr txBox="1"/>
      </xdr:nvSpPr>
      <xdr:spPr>
        <a:xfrm>
          <a:off x="19547840" y="10465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92990</xdr:rowOff>
    </xdr:from>
    <xdr:to>
      <xdr:col>116</xdr:col>
      <xdr:colOff>114300</xdr:colOff>
      <xdr:row>63</xdr:row>
      <xdr:rowOff>23140</xdr:rowOff>
    </xdr:to>
    <xdr:sp macro="" textlink="">
      <xdr:nvSpPr>
        <xdr:cNvPr id="570" name="フローチャート: 判断 569">
          <a:extLst>
            <a:ext uri="{FF2B5EF4-FFF2-40B4-BE49-F238E27FC236}">
              <a16:creationId xmlns:a16="http://schemas.microsoft.com/office/drawing/2014/main" id="{00000000-0008-0000-0E00-00003A020000}"/>
            </a:ext>
          </a:extLst>
        </xdr:cNvPr>
        <xdr:cNvSpPr/>
      </xdr:nvSpPr>
      <xdr:spPr>
        <a:xfrm>
          <a:off x="19458940" y="104866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104953</xdr:rowOff>
    </xdr:from>
    <xdr:to>
      <xdr:col>112</xdr:col>
      <xdr:colOff>38100</xdr:colOff>
      <xdr:row>63</xdr:row>
      <xdr:rowOff>35103</xdr:rowOff>
    </xdr:to>
    <xdr:sp macro="" textlink="">
      <xdr:nvSpPr>
        <xdr:cNvPr id="571" name="フローチャート: 判断 570">
          <a:extLst>
            <a:ext uri="{FF2B5EF4-FFF2-40B4-BE49-F238E27FC236}">
              <a16:creationId xmlns:a16="http://schemas.microsoft.com/office/drawing/2014/main" id="{00000000-0008-0000-0E00-00003B020000}"/>
            </a:ext>
          </a:extLst>
        </xdr:cNvPr>
        <xdr:cNvSpPr/>
      </xdr:nvSpPr>
      <xdr:spPr>
        <a:xfrm>
          <a:off x="18735040" y="104986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113487</xdr:rowOff>
    </xdr:from>
    <xdr:to>
      <xdr:col>107</xdr:col>
      <xdr:colOff>101600</xdr:colOff>
      <xdr:row>63</xdr:row>
      <xdr:rowOff>43637</xdr:rowOff>
    </xdr:to>
    <xdr:sp macro="" textlink="">
      <xdr:nvSpPr>
        <xdr:cNvPr id="572" name="フローチャート: 判断 571">
          <a:extLst>
            <a:ext uri="{FF2B5EF4-FFF2-40B4-BE49-F238E27FC236}">
              <a16:creationId xmlns:a16="http://schemas.microsoft.com/office/drawing/2014/main" id="{00000000-0008-0000-0E00-00003C020000}"/>
            </a:ext>
          </a:extLst>
        </xdr:cNvPr>
        <xdr:cNvSpPr/>
      </xdr:nvSpPr>
      <xdr:spPr>
        <a:xfrm>
          <a:off x="17937480" y="105071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119431</xdr:rowOff>
    </xdr:from>
    <xdr:to>
      <xdr:col>102</xdr:col>
      <xdr:colOff>165100</xdr:colOff>
      <xdr:row>63</xdr:row>
      <xdr:rowOff>49581</xdr:rowOff>
    </xdr:to>
    <xdr:sp macro="" textlink="">
      <xdr:nvSpPr>
        <xdr:cNvPr id="573" name="フローチャート: 判断 572">
          <a:extLst>
            <a:ext uri="{FF2B5EF4-FFF2-40B4-BE49-F238E27FC236}">
              <a16:creationId xmlns:a16="http://schemas.microsoft.com/office/drawing/2014/main" id="{00000000-0008-0000-0E00-00003D020000}"/>
            </a:ext>
          </a:extLst>
        </xdr:cNvPr>
        <xdr:cNvSpPr/>
      </xdr:nvSpPr>
      <xdr:spPr>
        <a:xfrm>
          <a:off x="17162780" y="105131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107924</xdr:rowOff>
    </xdr:from>
    <xdr:to>
      <xdr:col>98</xdr:col>
      <xdr:colOff>38100</xdr:colOff>
      <xdr:row>63</xdr:row>
      <xdr:rowOff>38074</xdr:rowOff>
    </xdr:to>
    <xdr:sp macro="" textlink="">
      <xdr:nvSpPr>
        <xdr:cNvPr id="574" name="フローチャート: 判断 573">
          <a:extLst>
            <a:ext uri="{FF2B5EF4-FFF2-40B4-BE49-F238E27FC236}">
              <a16:creationId xmlns:a16="http://schemas.microsoft.com/office/drawing/2014/main" id="{00000000-0008-0000-0E00-00003E020000}"/>
            </a:ext>
          </a:extLst>
        </xdr:cNvPr>
        <xdr:cNvSpPr/>
      </xdr:nvSpPr>
      <xdr:spPr>
        <a:xfrm>
          <a:off x="16388080" y="105016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2236</xdr:rowOff>
    </xdr:from>
    <xdr:to>
      <xdr:col>112</xdr:col>
      <xdr:colOff>38100</xdr:colOff>
      <xdr:row>63</xdr:row>
      <xdr:rowOff>103836</xdr:rowOff>
    </xdr:to>
    <xdr:sp macro="" textlink="">
      <xdr:nvSpPr>
        <xdr:cNvPr id="580" name="楕円 579">
          <a:extLst>
            <a:ext uri="{FF2B5EF4-FFF2-40B4-BE49-F238E27FC236}">
              <a16:creationId xmlns:a16="http://schemas.microsoft.com/office/drawing/2014/main" id="{00000000-0008-0000-0E00-000044020000}"/>
            </a:ext>
          </a:extLst>
        </xdr:cNvPr>
        <xdr:cNvSpPr/>
      </xdr:nvSpPr>
      <xdr:spPr>
        <a:xfrm>
          <a:off x="18735040" y="105635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5817</xdr:rowOff>
    </xdr:from>
    <xdr:to>
      <xdr:col>107</xdr:col>
      <xdr:colOff>101600</xdr:colOff>
      <xdr:row>63</xdr:row>
      <xdr:rowOff>107417</xdr:rowOff>
    </xdr:to>
    <xdr:sp macro="" textlink="">
      <xdr:nvSpPr>
        <xdr:cNvPr id="581" name="楕円 580">
          <a:extLst>
            <a:ext uri="{FF2B5EF4-FFF2-40B4-BE49-F238E27FC236}">
              <a16:creationId xmlns:a16="http://schemas.microsoft.com/office/drawing/2014/main" id="{00000000-0008-0000-0E00-000045020000}"/>
            </a:ext>
          </a:extLst>
        </xdr:cNvPr>
        <xdr:cNvSpPr/>
      </xdr:nvSpPr>
      <xdr:spPr>
        <a:xfrm>
          <a:off x="17937480" y="1056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53036</xdr:rowOff>
    </xdr:from>
    <xdr:to>
      <xdr:col>111</xdr:col>
      <xdr:colOff>177800</xdr:colOff>
      <xdr:row>63</xdr:row>
      <xdr:rowOff>56617</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flipV="1">
          <a:off x="17988280" y="10614356"/>
          <a:ext cx="789940" cy="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8484</xdr:rowOff>
    </xdr:from>
    <xdr:to>
      <xdr:col>102</xdr:col>
      <xdr:colOff>165100</xdr:colOff>
      <xdr:row>63</xdr:row>
      <xdr:rowOff>110084</xdr:rowOff>
    </xdr:to>
    <xdr:sp macro="" textlink="">
      <xdr:nvSpPr>
        <xdr:cNvPr id="583" name="楕円 582">
          <a:extLst>
            <a:ext uri="{FF2B5EF4-FFF2-40B4-BE49-F238E27FC236}">
              <a16:creationId xmlns:a16="http://schemas.microsoft.com/office/drawing/2014/main" id="{00000000-0008-0000-0E00-000047020000}"/>
            </a:ext>
          </a:extLst>
        </xdr:cNvPr>
        <xdr:cNvSpPr/>
      </xdr:nvSpPr>
      <xdr:spPr>
        <a:xfrm>
          <a:off x="17162780" y="1056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56617</xdr:rowOff>
    </xdr:from>
    <xdr:to>
      <xdr:col>107</xdr:col>
      <xdr:colOff>50800</xdr:colOff>
      <xdr:row>63</xdr:row>
      <xdr:rowOff>59284</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flipV="1">
          <a:off x="17213580" y="10617937"/>
          <a:ext cx="7747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14122</xdr:rowOff>
    </xdr:from>
    <xdr:to>
      <xdr:col>98</xdr:col>
      <xdr:colOff>38100</xdr:colOff>
      <xdr:row>63</xdr:row>
      <xdr:rowOff>115722</xdr:rowOff>
    </xdr:to>
    <xdr:sp macro="" textlink="">
      <xdr:nvSpPr>
        <xdr:cNvPr id="585" name="楕円 584">
          <a:extLst>
            <a:ext uri="{FF2B5EF4-FFF2-40B4-BE49-F238E27FC236}">
              <a16:creationId xmlns:a16="http://schemas.microsoft.com/office/drawing/2014/main" id="{00000000-0008-0000-0E00-000049020000}"/>
            </a:ext>
          </a:extLst>
        </xdr:cNvPr>
        <xdr:cNvSpPr/>
      </xdr:nvSpPr>
      <xdr:spPr>
        <a:xfrm>
          <a:off x="16388080" y="105754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59284</xdr:rowOff>
    </xdr:from>
    <xdr:to>
      <xdr:col>102</xdr:col>
      <xdr:colOff>114300</xdr:colOff>
      <xdr:row>63</xdr:row>
      <xdr:rowOff>64922</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flipV="1">
          <a:off x="16431260" y="10620604"/>
          <a:ext cx="782320" cy="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51630</xdr:rowOff>
    </xdr:from>
    <xdr:ext cx="469744" cy="259045"/>
    <xdr:sp macro="" textlink="">
      <xdr:nvSpPr>
        <xdr:cNvPr id="587" name="n_1aveValue【学校施設】&#10;一人当たり面積">
          <a:extLst>
            <a:ext uri="{FF2B5EF4-FFF2-40B4-BE49-F238E27FC236}">
              <a16:creationId xmlns:a16="http://schemas.microsoft.com/office/drawing/2014/main" id="{00000000-0008-0000-0E00-00004B020000}"/>
            </a:ext>
          </a:extLst>
        </xdr:cNvPr>
        <xdr:cNvSpPr txBox="1"/>
      </xdr:nvSpPr>
      <xdr:spPr>
        <a:xfrm>
          <a:off x="18561127" y="10277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60164</xdr:rowOff>
    </xdr:from>
    <xdr:ext cx="469744" cy="259045"/>
    <xdr:sp macro="" textlink="">
      <xdr:nvSpPr>
        <xdr:cNvPr id="588" name="n_2aveValue【学校施設】&#10;一人当たり面積">
          <a:extLst>
            <a:ext uri="{FF2B5EF4-FFF2-40B4-BE49-F238E27FC236}">
              <a16:creationId xmlns:a16="http://schemas.microsoft.com/office/drawing/2014/main" id="{00000000-0008-0000-0E00-00004C020000}"/>
            </a:ext>
          </a:extLst>
        </xdr:cNvPr>
        <xdr:cNvSpPr txBox="1"/>
      </xdr:nvSpPr>
      <xdr:spPr>
        <a:xfrm>
          <a:off x="17776267" y="1028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66108</xdr:rowOff>
    </xdr:from>
    <xdr:ext cx="469744" cy="259045"/>
    <xdr:sp macro="" textlink="">
      <xdr:nvSpPr>
        <xdr:cNvPr id="589" name="n_3aveValue【学校施設】&#10;一人当たり面積">
          <a:extLst>
            <a:ext uri="{FF2B5EF4-FFF2-40B4-BE49-F238E27FC236}">
              <a16:creationId xmlns:a16="http://schemas.microsoft.com/office/drawing/2014/main" id="{00000000-0008-0000-0E00-00004D020000}"/>
            </a:ext>
          </a:extLst>
        </xdr:cNvPr>
        <xdr:cNvSpPr txBox="1"/>
      </xdr:nvSpPr>
      <xdr:spPr>
        <a:xfrm>
          <a:off x="17001567" y="10292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54601</xdr:rowOff>
    </xdr:from>
    <xdr:ext cx="469744" cy="259045"/>
    <xdr:sp macro="" textlink="">
      <xdr:nvSpPr>
        <xdr:cNvPr id="590" name="n_4aveValue【学校施設】&#10;一人当たり面積">
          <a:extLst>
            <a:ext uri="{FF2B5EF4-FFF2-40B4-BE49-F238E27FC236}">
              <a16:creationId xmlns:a16="http://schemas.microsoft.com/office/drawing/2014/main" id="{00000000-0008-0000-0E00-00004E020000}"/>
            </a:ext>
          </a:extLst>
        </xdr:cNvPr>
        <xdr:cNvSpPr txBox="1"/>
      </xdr:nvSpPr>
      <xdr:spPr>
        <a:xfrm>
          <a:off x="16226867" y="10280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94963</xdr:rowOff>
    </xdr:from>
    <xdr:ext cx="469744" cy="259045"/>
    <xdr:sp macro="" textlink="">
      <xdr:nvSpPr>
        <xdr:cNvPr id="591" name="n_1mainValue【学校施設】&#10;一人当たり面積">
          <a:extLst>
            <a:ext uri="{FF2B5EF4-FFF2-40B4-BE49-F238E27FC236}">
              <a16:creationId xmlns:a16="http://schemas.microsoft.com/office/drawing/2014/main" id="{00000000-0008-0000-0E00-00004F020000}"/>
            </a:ext>
          </a:extLst>
        </xdr:cNvPr>
        <xdr:cNvSpPr txBox="1"/>
      </xdr:nvSpPr>
      <xdr:spPr>
        <a:xfrm>
          <a:off x="18561127" y="10656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98544</xdr:rowOff>
    </xdr:from>
    <xdr:ext cx="469744" cy="259045"/>
    <xdr:sp macro="" textlink="">
      <xdr:nvSpPr>
        <xdr:cNvPr id="592" name="n_2mainValue【学校施設】&#10;一人当たり面積">
          <a:extLst>
            <a:ext uri="{FF2B5EF4-FFF2-40B4-BE49-F238E27FC236}">
              <a16:creationId xmlns:a16="http://schemas.microsoft.com/office/drawing/2014/main" id="{00000000-0008-0000-0E00-000050020000}"/>
            </a:ext>
          </a:extLst>
        </xdr:cNvPr>
        <xdr:cNvSpPr txBox="1"/>
      </xdr:nvSpPr>
      <xdr:spPr>
        <a:xfrm>
          <a:off x="17776267" y="1065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101211</xdr:rowOff>
    </xdr:from>
    <xdr:ext cx="469744" cy="259045"/>
    <xdr:sp macro="" textlink="">
      <xdr:nvSpPr>
        <xdr:cNvPr id="593" name="n_3mainValue【学校施設】&#10;一人当たり面積">
          <a:extLst>
            <a:ext uri="{FF2B5EF4-FFF2-40B4-BE49-F238E27FC236}">
              <a16:creationId xmlns:a16="http://schemas.microsoft.com/office/drawing/2014/main" id="{00000000-0008-0000-0E00-000051020000}"/>
            </a:ext>
          </a:extLst>
        </xdr:cNvPr>
        <xdr:cNvSpPr txBox="1"/>
      </xdr:nvSpPr>
      <xdr:spPr>
        <a:xfrm>
          <a:off x="17001567" y="10662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106849</xdr:rowOff>
    </xdr:from>
    <xdr:ext cx="469744" cy="259045"/>
    <xdr:sp macro="" textlink="">
      <xdr:nvSpPr>
        <xdr:cNvPr id="594" name="n_4mainValue【学校施設】&#10;一人当たり面積">
          <a:extLst>
            <a:ext uri="{FF2B5EF4-FFF2-40B4-BE49-F238E27FC236}">
              <a16:creationId xmlns:a16="http://schemas.microsoft.com/office/drawing/2014/main" id="{00000000-0008-0000-0E00-000052020000}"/>
            </a:ext>
          </a:extLst>
        </xdr:cNvPr>
        <xdr:cNvSpPr txBox="1"/>
      </xdr:nvSpPr>
      <xdr:spPr>
        <a:xfrm>
          <a:off x="16226867" y="10668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5" name="正方形/長方形 594">
          <a:extLst>
            <a:ext uri="{FF2B5EF4-FFF2-40B4-BE49-F238E27FC236}">
              <a16:creationId xmlns:a16="http://schemas.microsoft.com/office/drawing/2014/main" id="{00000000-0008-0000-0E00-000053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6" name="正方形/長方形 595">
          <a:extLst>
            <a:ext uri="{FF2B5EF4-FFF2-40B4-BE49-F238E27FC236}">
              <a16:creationId xmlns:a16="http://schemas.microsoft.com/office/drawing/2014/main" id="{00000000-0008-0000-0E00-000054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7" name="正方形/長方形 596">
          <a:extLst>
            <a:ext uri="{FF2B5EF4-FFF2-40B4-BE49-F238E27FC236}">
              <a16:creationId xmlns:a16="http://schemas.microsoft.com/office/drawing/2014/main" id="{00000000-0008-0000-0E00-000055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8" name="正方形/長方形 597">
          <a:extLst>
            <a:ext uri="{FF2B5EF4-FFF2-40B4-BE49-F238E27FC236}">
              <a16:creationId xmlns:a16="http://schemas.microsoft.com/office/drawing/2014/main" id="{00000000-0008-0000-0E00-000056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9" name="正方形/長方形 598">
          <a:extLst>
            <a:ext uri="{FF2B5EF4-FFF2-40B4-BE49-F238E27FC236}">
              <a16:creationId xmlns:a16="http://schemas.microsoft.com/office/drawing/2014/main" id="{00000000-0008-0000-0E00-000057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0" name="正方形/長方形 599">
          <a:extLst>
            <a:ext uri="{FF2B5EF4-FFF2-40B4-BE49-F238E27FC236}">
              <a16:creationId xmlns:a16="http://schemas.microsoft.com/office/drawing/2014/main" id="{00000000-0008-0000-0E00-000058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1" name="正方形/長方形 600">
          <a:extLst>
            <a:ext uri="{FF2B5EF4-FFF2-40B4-BE49-F238E27FC236}">
              <a16:creationId xmlns:a16="http://schemas.microsoft.com/office/drawing/2014/main" id="{00000000-0008-0000-0E00-000059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2" name="正方形/長方形 601">
          <a:extLst>
            <a:ext uri="{FF2B5EF4-FFF2-40B4-BE49-F238E27FC236}">
              <a16:creationId xmlns:a16="http://schemas.microsoft.com/office/drawing/2014/main" id="{00000000-0008-0000-0E00-00005A020000}"/>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03" name="正方形/長方形 602">
          <a:extLst>
            <a:ext uri="{FF2B5EF4-FFF2-40B4-BE49-F238E27FC236}">
              <a16:creationId xmlns:a16="http://schemas.microsoft.com/office/drawing/2014/main" id="{00000000-0008-0000-0E00-00005B02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04" name="正方形/長方形 603">
          <a:extLst>
            <a:ext uri="{FF2B5EF4-FFF2-40B4-BE49-F238E27FC236}">
              <a16:creationId xmlns:a16="http://schemas.microsoft.com/office/drawing/2014/main" id="{00000000-0008-0000-0E00-00005C02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05" name="正方形/長方形 604">
          <a:extLst>
            <a:ext uri="{FF2B5EF4-FFF2-40B4-BE49-F238E27FC236}">
              <a16:creationId xmlns:a16="http://schemas.microsoft.com/office/drawing/2014/main" id="{00000000-0008-0000-0E00-00005D02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06" name="正方形/長方形 605">
          <a:extLst>
            <a:ext uri="{FF2B5EF4-FFF2-40B4-BE49-F238E27FC236}">
              <a16:creationId xmlns:a16="http://schemas.microsoft.com/office/drawing/2014/main" id="{00000000-0008-0000-0E00-00005E02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07" name="正方形/長方形 606">
          <a:extLst>
            <a:ext uri="{FF2B5EF4-FFF2-40B4-BE49-F238E27FC236}">
              <a16:creationId xmlns:a16="http://schemas.microsoft.com/office/drawing/2014/main" id="{00000000-0008-0000-0E00-00005F02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08" name="正方形/長方形 607">
          <a:extLst>
            <a:ext uri="{FF2B5EF4-FFF2-40B4-BE49-F238E27FC236}">
              <a16:creationId xmlns:a16="http://schemas.microsoft.com/office/drawing/2014/main" id="{00000000-0008-0000-0E00-00006002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09" name="正方形/長方形 608">
          <a:extLst>
            <a:ext uri="{FF2B5EF4-FFF2-40B4-BE49-F238E27FC236}">
              <a16:creationId xmlns:a16="http://schemas.microsoft.com/office/drawing/2014/main" id="{00000000-0008-0000-0E00-00006102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10" name="正方形/長方形 609">
          <a:extLst>
            <a:ext uri="{FF2B5EF4-FFF2-40B4-BE49-F238E27FC236}">
              <a16:creationId xmlns:a16="http://schemas.microsoft.com/office/drawing/2014/main" id="{00000000-0008-0000-0E00-000062020000}"/>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11" name="正方形/長方形 610">
          <a:extLst>
            <a:ext uri="{FF2B5EF4-FFF2-40B4-BE49-F238E27FC236}">
              <a16:creationId xmlns:a16="http://schemas.microsoft.com/office/drawing/2014/main" id="{00000000-0008-0000-0E00-00006302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2" name="正方形/長方形 611">
          <a:extLst>
            <a:ext uri="{FF2B5EF4-FFF2-40B4-BE49-F238E27FC236}">
              <a16:creationId xmlns:a16="http://schemas.microsoft.com/office/drawing/2014/main" id="{00000000-0008-0000-0E00-00006402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3" name="正方形/長方形 612">
          <a:extLst>
            <a:ext uri="{FF2B5EF4-FFF2-40B4-BE49-F238E27FC236}">
              <a16:creationId xmlns:a16="http://schemas.microsoft.com/office/drawing/2014/main" id="{00000000-0008-0000-0E00-00006502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14" name="正方形/長方形 613">
          <a:extLst>
            <a:ext uri="{FF2B5EF4-FFF2-40B4-BE49-F238E27FC236}">
              <a16:creationId xmlns:a16="http://schemas.microsoft.com/office/drawing/2014/main" id="{00000000-0008-0000-0E00-00006602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15" name="正方形/長方形 614">
          <a:extLst>
            <a:ext uri="{FF2B5EF4-FFF2-40B4-BE49-F238E27FC236}">
              <a16:creationId xmlns:a16="http://schemas.microsoft.com/office/drawing/2014/main" id="{00000000-0008-0000-0E00-00006702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17" name="正方形/長方形 616">
          <a:extLst>
            <a:ext uri="{FF2B5EF4-FFF2-40B4-BE49-F238E27FC236}">
              <a16:creationId xmlns:a16="http://schemas.microsoft.com/office/drawing/2014/main" id="{00000000-0008-0000-0E00-00006902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8" name="正方形/長方形 617">
          <a:extLst>
            <a:ext uri="{FF2B5EF4-FFF2-40B4-BE49-F238E27FC236}">
              <a16:creationId xmlns:a16="http://schemas.microsoft.com/office/drawing/2014/main" id="{00000000-0008-0000-0E00-00006A02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19" name="テキスト ボックス 618">
          <a:extLst>
            <a:ext uri="{FF2B5EF4-FFF2-40B4-BE49-F238E27FC236}">
              <a16:creationId xmlns:a16="http://schemas.microsoft.com/office/drawing/2014/main" id="{00000000-0008-0000-0E00-00006B02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0" name="直線コネクタ 619">
          <a:extLst>
            <a:ext uri="{FF2B5EF4-FFF2-40B4-BE49-F238E27FC236}">
              <a16:creationId xmlns:a16="http://schemas.microsoft.com/office/drawing/2014/main" id="{00000000-0008-0000-0E00-00006C02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21" name="テキスト ボックス 620">
          <a:extLst>
            <a:ext uri="{FF2B5EF4-FFF2-40B4-BE49-F238E27FC236}">
              <a16:creationId xmlns:a16="http://schemas.microsoft.com/office/drawing/2014/main" id="{00000000-0008-0000-0E00-00006D02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22" name="直線コネクタ 621">
          <a:extLst>
            <a:ext uri="{FF2B5EF4-FFF2-40B4-BE49-F238E27FC236}">
              <a16:creationId xmlns:a16="http://schemas.microsoft.com/office/drawing/2014/main" id="{00000000-0008-0000-0E00-00006E02000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23" name="テキスト ボックス 622">
          <a:extLst>
            <a:ext uri="{FF2B5EF4-FFF2-40B4-BE49-F238E27FC236}">
              <a16:creationId xmlns:a16="http://schemas.microsoft.com/office/drawing/2014/main" id="{00000000-0008-0000-0E00-00006F02000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24" name="直線コネクタ 623">
          <a:extLst>
            <a:ext uri="{FF2B5EF4-FFF2-40B4-BE49-F238E27FC236}">
              <a16:creationId xmlns:a16="http://schemas.microsoft.com/office/drawing/2014/main" id="{00000000-0008-0000-0E00-00007002000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25" name="テキスト ボックス 624">
          <a:extLst>
            <a:ext uri="{FF2B5EF4-FFF2-40B4-BE49-F238E27FC236}">
              <a16:creationId xmlns:a16="http://schemas.microsoft.com/office/drawing/2014/main" id="{00000000-0008-0000-0E00-00007102000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26" name="直線コネクタ 625">
          <a:extLst>
            <a:ext uri="{FF2B5EF4-FFF2-40B4-BE49-F238E27FC236}">
              <a16:creationId xmlns:a16="http://schemas.microsoft.com/office/drawing/2014/main" id="{00000000-0008-0000-0E00-0000720200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27" name="テキスト ボックス 626">
          <a:extLst>
            <a:ext uri="{FF2B5EF4-FFF2-40B4-BE49-F238E27FC236}">
              <a16:creationId xmlns:a16="http://schemas.microsoft.com/office/drawing/2014/main" id="{00000000-0008-0000-0E00-0000730200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28" name="直線コネクタ 627">
          <a:extLst>
            <a:ext uri="{FF2B5EF4-FFF2-40B4-BE49-F238E27FC236}">
              <a16:creationId xmlns:a16="http://schemas.microsoft.com/office/drawing/2014/main" id="{00000000-0008-0000-0E00-00007402000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29" name="テキスト ボックス 628">
          <a:extLst>
            <a:ext uri="{FF2B5EF4-FFF2-40B4-BE49-F238E27FC236}">
              <a16:creationId xmlns:a16="http://schemas.microsoft.com/office/drawing/2014/main" id="{00000000-0008-0000-0E00-00007502000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33" name="テキスト ボックス 632">
          <a:extLst>
            <a:ext uri="{FF2B5EF4-FFF2-40B4-BE49-F238E27FC236}">
              <a16:creationId xmlns:a16="http://schemas.microsoft.com/office/drawing/2014/main" id="{00000000-0008-0000-0E00-00007902000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4" name="直線コネクタ 633">
          <a:extLst>
            <a:ext uri="{FF2B5EF4-FFF2-40B4-BE49-F238E27FC236}">
              <a16:creationId xmlns:a16="http://schemas.microsoft.com/office/drawing/2014/main" id="{00000000-0008-0000-0E00-00007A02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5" name="【公民館】&#10;有形固定資産減価償却率グラフ枠">
          <a:extLst>
            <a:ext uri="{FF2B5EF4-FFF2-40B4-BE49-F238E27FC236}">
              <a16:creationId xmlns:a16="http://schemas.microsoft.com/office/drawing/2014/main" id="{00000000-0008-0000-0E00-00007B02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109</xdr:row>
      <xdr:rowOff>35379</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flipV="1">
          <a:off x="14375764" y="16879388"/>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37" name="【公民館】&#10;有形固定資産減価償却率最小値テキスト">
          <a:extLst>
            <a:ext uri="{FF2B5EF4-FFF2-40B4-BE49-F238E27FC236}">
              <a16:creationId xmlns:a16="http://schemas.microsoft.com/office/drawing/2014/main" id="{00000000-0008-0000-0E00-00007D020000}"/>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639" name="【公民館】&#10;有形固定資産減価償却率最大値テキスト">
          <a:extLst>
            <a:ext uri="{FF2B5EF4-FFF2-40B4-BE49-F238E27FC236}">
              <a16:creationId xmlns:a16="http://schemas.microsoft.com/office/drawing/2014/main" id="{00000000-0008-0000-0E00-00007F020000}"/>
            </a:ext>
          </a:extLst>
        </xdr:cNvPr>
        <xdr:cNvSpPr txBox="1"/>
      </xdr:nvSpPr>
      <xdr:spPr>
        <a:xfrm>
          <a:off x="14414500" y="16658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4287500" y="16879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33219</xdr:rowOff>
    </xdr:from>
    <xdr:ext cx="405111" cy="259045"/>
    <xdr:sp macro="" textlink="">
      <xdr:nvSpPr>
        <xdr:cNvPr id="641" name="【公民館】&#10;有形固定資産減価償却率平均値テキスト">
          <a:extLst>
            <a:ext uri="{FF2B5EF4-FFF2-40B4-BE49-F238E27FC236}">
              <a16:creationId xmlns:a16="http://schemas.microsoft.com/office/drawing/2014/main" id="{00000000-0008-0000-0E00-000081020000}"/>
            </a:ext>
          </a:extLst>
        </xdr:cNvPr>
        <xdr:cNvSpPr txBox="1"/>
      </xdr:nvSpPr>
      <xdr:spPr>
        <a:xfrm>
          <a:off x="14414500" y="178030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54792</xdr:rowOff>
    </xdr:from>
    <xdr:to>
      <xdr:col>85</xdr:col>
      <xdr:colOff>177800</xdr:colOff>
      <xdr:row>106</xdr:row>
      <xdr:rowOff>156392</xdr:rowOff>
    </xdr:to>
    <xdr:sp macro="" textlink="">
      <xdr:nvSpPr>
        <xdr:cNvPr id="642" name="フローチャート: 判断 641">
          <a:extLst>
            <a:ext uri="{FF2B5EF4-FFF2-40B4-BE49-F238E27FC236}">
              <a16:creationId xmlns:a16="http://schemas.microsoft.com/office/drawing/2014/main" id="{00000000-0008-0000-0E00-000082020000}"/>
            </a:ext>
          </a:extLst>
        </xdr:cNvPr>
        <xdr:cNvSpPr/>
      </xdr:nvSpPr>
      <xdr:spPr>
        <a:xfrm>
          <a:off x="14325600" y="1782463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28666</xdr:rowOff>
    </xdr:from>
    <xdr:to>
      <xdr:col>81</xdr:col>
      <xdr:colOff>101600</xdr:colOff>
      <xdr:row>106</xdr:row>
      <xdr:rowOff>130266</xdr:rowOff>
    </xdr:to>
    <xdr:sp macro="" textlink="">
      <xdr:nvSpPr>
        <xdr:cNvPr id="643" name="フローチャート: 判断 642">
          <a:extLst>
            <a:ext uri="{FF2B5EF4-FFF2-40B4-BE49-F238E27FC236}">
              <a16:creationId xmlns:a16="http://schemas.microsoft.com/office/drawing/2014/main" id="{00000000-0008-0000-0E00-000083020000}"/>
            </a:ext>
          </a:extLst>
        </xdr:cNvPr>
        <xdr:cNvSpPr/>
      </xdr:nvSpPr>
      <xdr:spPr>
        <a:xfrm>
          <a:off x="13578840" y="177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142966</xdr:rowOff>
    </xdr:from>
    <xdr:to>
      <xdr:col>76</xdr:col>
      <xdr:colOff>165100</xdr:colOff>
      <xdr:row>106</xdr:row>
      <xdr:rowOff>73116</xdr:rowOff>
    </xdr:to>
    <xdr:sp macro="" textlink="">
      <xdr:nvSpPr>
        <xdr:cNvPr id="644" name="フローチャート: 判断 643">
          <a:extLst>
            <a:ext uri="{FF2B5EF4-FFF2-40B4-BE49-F238E27FC236}">
              <a16:creationId xmlns:a16="http://schemas.microsoft.com/office/drawing/2014/main" id="{00000000-0008-0000-0E00-000084020000}"/>
            </a:ext>
          </a:extLst>
        </xdr:cNvPr>
        <xdr:cNvSpPr/>
      </xdr:nvSpPr>
      <xdr:spPr>
        <a:xfrm>
          <a:off x="12804140" y="177451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115207</xdr:rowOff>
    </xdr:from>
    <xdr:to>
      <xdr:col>72</xdr:col>
      <xdr:colOff>38100</xdr:colOff>
      <xdr:row>106</xdr:row>
      <xdr:rowOff>45357</xdr:rowOff>
    </xdr:to>
    <xdr:sp macro="" textlink="">
      <xdr:nvSpPr>
        <xdr:cNvPr id="645" name="フローチャート: 判断 644">
          <a:extLst>
            <a:ext uri="{FF2B5EF4-FFF2-40B4-BE49-F238E27FC236}">
              <a16:creationId xmlns:a16="http://schemas.microsoft.com/office/drawing/2014/main" id="{00000000-0008-0000-0E00-000085020000}"/>
            </a:ext>
          </a:extLst>
        </xdr:cNvPr>
        <xdr:cNvSpPr/>
      </xdr:nvSpPr>
      <xdr:spPr>
        <a:xfrm>
          <a:off x="12029440" y="177174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123371</xdr:rowOff>
    </xdr:from>
    <xdr:to>
      <xdr:col>67</xdr:col>
      <xdr:colOff>101600</xdr:colOff>
      <xdr:row>106</xdr:row>
      <xdr:rowOff>53521</xdr:rowOff>
    </xdr:to>
    <xdr:sp macro="" textlink="">
      <xdr:nvSpPr>
        <xdr:cNvPr id="646" name="フローチャート: 判断 645">
          <a:extLst>
            <a:ext uri="{FF2B5EF4-FFF2-40B4-BE49-F238E27FC236}">
              <a16:creationId xmlns:a16="http://schemas.microsoft.com/office/drawing/2014/main" id="{00000000-0008-0000-0E00-000086020000}"/>
            </a:ext>
          </a:extLst>
        </xdr:cNvPr>
        <xdr:cNvSpPr/>
      </xdr:nvSpPr>
      <xdr:spPr>
        <a:xfrm>
          <a:off x="11231880" y="177255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1" name="テキスト ボックス 650">
          <a:extLst>
            <a:ext uri="{FF2B5EF4-FFF2-40B4-BE49-F238E27FC236}">
              <a16:creationId xmlns:a16="http://schemas.microsoft.com/office/drawing/2014/main" id="{00000000-0008-0000-0E00-00008B02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111942</xdr:rowOff>
    </xdr:from>
    <xdr:to>
      <xdr:col>81</xdr:col>
      <xdr:colOff>101600</xdr:colOff>
      <xdr:row>106</xdr:row>
      <xdr:rowOff>42092</xdr:rowOff>
    </xdr:to>
    <xdr:sp macro="" textlink="">
      <xdr:nvSpPr>
        <xdr:cNvPr id="652" name="楕円 651">
          <a:extLst>
            <a:ext uri="{FF2B5EF4-FFF2-40B4-BE49-F238E27FC236}">
              <a16:creationId xmlns:a16="http://schemas.microsoft.com/office/drawing/2014/main" id="{00000000-0008-0000-0E00-00008C020000}"/>
            </a:ext>
          </a:extLst>
        </xdr:cNvPr>
        <xdr:cNvSpPr/>
      </xdr:nvSpPr>
      <xdr:spPr>
        <a:xfrm>
          <a:off x="13578840" y="17714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105411</xdr:rowOff>
    </xdr:from>
    <xdr:to>
      <xdr:col>76</xdr:col>
      <xdr:colOff>165100</xdr:colOff>
      <xdr:row>106</xdr:row>
      <xdr:rowOff>35561</xdr:rowOff>
    </xdr:to>
    <xdr:sp macro="" textlink="">
      <xdr:nvSpPr>
        <xdr:cNvPr id="653" name="楕円 652">
          <a:extLst>
            <a:ext uri="{FF2B5EF4-FFF2-40B4-BE49-F238E27FC236}">
              <a16:creationId xmlns:a16="http://schemas.microsoft.com/office/drawing/2014/main" id="{00000000-0008-0000-0E00-00008D020000}"/>
            </a:ext>
          </a:extLst>
        </xdr:cNvPr>
        <xdr:cNvSpPr/>
      </xdr:nvSpPr>
      <xdr:spPr>
        <a:xfrm>
          <a:off x="12804140" y="17707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156211</xdr:rowOff>
    </xdr:from>
    <xdr:to>
      <xdr:col>81</xdr:col>
      <xdr:colOff>50800</xdr:colOff>
      <xdr:row>105</xdr:row>
      <xdr:rowOff>162742</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2854940" y="17758411"/>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113574</xdr:rowOff>
    </xdr:from>
    <xdr:to>
      <xdr:col>72</xdr:col>
      <xdr:colOff>38100</xdr:colOff>
      <xdr:row>106</xdr:row>
      <xdr:rowOff>43724</xdr:rowOff>
    </xdr:to>
    <xdr:sp macro="" textlink="">
      <xdr:nvSpPr>
        <xdr:cNvPr id="655" name="楕円 654">
          <a:extLst>
            <a:ext uri="{FF2B5EF4-FFF2-40B4-BE49-F238E27FC236}">
              <a16:creationId xmlns:a16="http://schemas.microsoft.com/office/drawing/2014/main" id="{00000000-0008-0000-0E00-00008F020000}"/>
            </a:ext>
          </a:extLst>
        </xdr:cNvPr>
        <xdr:cNvSpPr/>
      </xdr:nvSpPr>
      <xdr:spPr>
        <a:xfrm>
          <a:off x="12029440" y="177157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156211</xdr:rowOff>
    </xdr:from>
    <xdr:to>
      <xdr:col>76</xdr:col>
      <xdr:colOff>114300</xdr:colOff>
      <xdr:row>105</xdr:row>
      <xdr:rowOff>164374</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flipV="1">
          <a:off x="12072620" y="17758411"/>
          <a:ext cx="78232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84182</xdr:rowOff>
    </xdr:from>
    <xdr:to>
      <xdr:col>67</xdr:col>
      <xdr:colOff>101600</xdr:colOff>
      <xdr:row>106</xdr:row>
      <xdr:rowOff>14332</xdr:rowOff>
    </xdr:to>
    <xdr:sp macro="" textlink="">
      <xdr:nvSpPr>
        <xdr:cNvPr id="657" name="楕円 656">
          <a:extLst>
            <a:ext uri="{FF2B5EF4-FFF2-40B4-BE49-F238E27FC236}">
              <a16:creationId xmlns:a16="http://schemas.microsoft.com/office/drawing/2014/main" id="{00000000-0008-0000-0E00-000091020000}"/>
            </a:ext>
          </a:extLst>
        </xdr:cNvPr>
        <xdr:cNvSpPr/>
      </xdr:nvSpPr>
      <xdr:spPr>
        <a:xfrm>
          <a:off x="11231880" y="176863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134982</xdr:rowOff>
    </xdr:from>
    <xdr:to>
      <xdr:col>71</xdr:col>
      <xdr:colOff>177800</xdr:colOff>
      <xdr:row>105</xdr:row>
      <xdr:rowOff>164374</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1282680" y="17737182"/>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121393</xdr:rowOff>
    </xdr:from>
    <xdr:ext cx="405111" cy="259045"/>
    <xdr:sp macro="" textlink="">
      <xdr:nvSpPr>
        <xdr:cNvPr id="659" name="n_1aveValue【公民館】&#10;有形固定資産減価償却率">
          <a:extLst>
            <a:ext uri="{FF2B5EF4-FFF2-40B4-BE49-F238E27FC236}">
              <a16:creationId xmlns:a16="http://schemas.microsoft.com/office/drawing/2014/main" id="{00000000-0008-0000-0E00-000093020000}"/>
            </a:ext>
          </a:extLst>
        </xdr:cNvPr>
        <xdr:cNvSpPr txBox="1"/>
      </xdr:nvSpPr>
      <xdr:spPr>
        <a:xfrm>
          <a:off x="13437244" y="1789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64243</xdr:rowOff>
    </xdr:from>
    <xdr:ext cx="405111" cy="259045"/>
    <xdr:sp macro="" textlink="">
      <xdr:nvSpPr>
        <xdr:cNvPr id="660" name="n_2aveValue【公民館】&#10;有形固定資産減価償却率">
          <a:extLst>
            <a:ext uri="{FF2B5EF4-FFF2-40B4-BE49-F238E27FC236}">
              <a16:creationId xmlns:a16="http://schemas.microsoft.com/office/drawing/2014/main" id="{00000000-0008-0000-0E00-000094020000}"/>
            </a:ext>
          </a:extLst>
        </xdr:cNvPr>
        <xdr:cNvSpPr txBox="1"/>
      </xdr:nvSpPr>
      <xdr:spPr>
        <a:xfrm>
          <a:off x="12675244" y="1783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36484</xdr:rowOff>
    </xdr:from>
    <xdr:ext cx="405111" cy="259045"/>
    <xdr:sp macro="" textlink="">
      <xdr:nvSpPr>
        <xdr:cNvPr id="661" name="n_3aveValue【公民館】&#10;有形固定資産減価償却率">
          <a:extLst>
            <a:ext uri="{FF2B5EF4-FFF2-40B4-BE49-F238E27FC236}">
              <a16:creationId xmlns:a16="http://schemas.microsoft.com/office/drawing/2014/main" id="{00000000-0008-0000-0E00-000095020000}"/>
            </a:ext>
          </a:extLst>
        </xdr:cNvPr>
        <xdr:cNvSpPr txBox="1"/>
      </xdr:nvSpPr>
      <xdr:spPr>
        <a:xfrm>
          <a:off x="11900544" y="17806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44648</xdr:rowOff>
    </xdr:from>
    <xdr:ext cx="405111" cy="259045"/>
    <xdr:sp macro="" textlink="">
      <xdr:nvSpPr>
        <xdr:cNvPr id="662" name="n_4aveValue【公民館】&#10;有形固定資産減価償却率">
          <a:extLst>
            <a:ext uri="{FF2B5EF4-FFF2-40B4-BE49-F238E27FC236}">
              <a16:creationId xmlns:a16="http://schemas.microsoft.com/office/drawing/2014/main" id="{00000000-0008-0000-0E00-000096020000}"/>
            </a:ext>
          </a:extLst>
        </xdr:cNvPr>
        <xdr:cNvSpPr txBox="1"/>
      </xdr:nvSpPr>
      <xdr:spPr>
        <a:xfrm>
          <a:off x="11102984" y="17814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58619</xdr:rowOff>
    </xdr:from>
    <xdr:ext cx="405111" cy="259045"/>
    <xdr:sp macro="" textlink="">
      <xdr:nvSpPr>
        <xdr:cNvPr id="663" name="n_1mainValue【公民館】&#10;有形固定資産減価償却率">
          <a:extLst>
            <a:ext uri="{FF2B5EF4-FFF2-40B4-BE49-F238E27FC236}">
              <a16:creationId xmlns:a16="http://schemas.microsoft.com/office/drawing/2014/main" id="{00000000-0008-0000-0E00-000097020000}"/>
            </a:ext>
          </a:extLst>
        </xdr:cNvPr>
        <xdr:cNvSpPr txBox="1"/>
      </xdr:nvSpPr>
      <xdr:spPr>
        <a:xfrm>
          <a:off x="13437244" y="17493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52088</xdr:rowOff>
    </xdr:from>
    <xdr:ext cx="405111" cy="259045"/>
    <xdr:sp macro="" textlink="">
      <xdr:nvSpPr>
        <xdr:cNvPr id="664" name="n_2mainValue【公民館】&#10;有形固定資産減価償却率">
          <a:extLst>
            <a:ext uri="{FF2B5EF4-FFF2-40B4-BE49-F238E27FC236}">
              <a16:creationId xmlns:a16="http://schemas.microsoft.com/office/drawing/2014/main" id="{00000000-0008-0000-0E00-000098020000}"/>
            </a:ext>
          </a:extLst>
        </xdr:cNvPr>
        <xdr:cNvSpPr txBox="1"/>
      </xdr:nvSpPr>
      <xdr:spPr>
        <a:xfrm>
          <a:off x="12675244" y="17486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60251</xdr:rowOff>
    </xdr:from>
    <xdr:ext cx="405111" cy="259045"/>
    <xdr:sp macro="" textlink="">
      <xdr:nvSpPr>
        <xdr:cNvPr id="665" name="n_3mainValue【公民館】&#10;有形固定資産減価償却率">
          <a:extLst>
            <a:ext uri="{FF2B5EF4-FFF2-40B4-BE49-F238E27FC236}">
              <a16:creationId xmlns:a16="http://schemas.microsoft.com/office/drawing/2014/main" id="{00000000-0008-0000-0E00-000099020000}"/>
            </a:ext>
          </a:extLst>
        </xdr:cNvPr>
        <xdr:cNvSpPr txBox="1"/>
      </xdr:nvSpPr>
      <xdr:spPr>
        <a:xfrm>
          <a:off x="11900544" y="17494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30859</xdr:rowOff>
    </xdr:from>
    <xdr:ext cx="405111" cy="259045"/>
    <xdr:sp macro="" textlink="">
      <xdr:nvSpPr>
        <xdr:cNvPr id="666" name="n_4mainValue【公民館】&#10;有形固定資産減価償却率">
          <a:extLst>
            <a:ext uri="{FF2B5EF4-FFF2-40B4-BE49-F238E27FC236}">
              <a16:creationId xmlns:a16="http://schemas.microsoft.com/office/drawing/2014/main" id="{00000000-0008-0000-0E00-00009A020000}"/>
            </a:ext>
          </a:extLst>
        </xdr:cNvPr>
        <xdr:cNvSpPr txBox="1"/>
      </xdr:nvSpPr>
      <xdr:spPr>
        <a:xfrm>
          <a:off x="11102984" y="1746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7" name="正方形/長方形 666">
          <a:extLst>
            <a:ext uri="{FF2B5EF4-FFF2-40B4-BE49-F238E27FC236}">
              <a16:creationId xmlns:a16="http://schemas.microsoft.com/office/drawing/2014/main" id="{00000000-0008-0000-0E00-00009B02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68" name="正方形/長方形 667">
          <a:extLst>
            <a:ext uri="{FF2B5EF4-FFF2-40B4-BE49-F238E27FC236}">
              <a16:creationId xmlns:a16="http://schemas.microsoft.com/office/drawing/2014/main" id="{00000000-0008-0000-0E00-00009C02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69" name="正方形/長方形 668">
          <a:extLst>
            <a:ext uri="{FF2B5EF4-FFF2-40B4-BE49-F238E27FC236}">
              <a16:creationId xmlns:a16="http://schemas.microsoft.com/office/drawing/2014/main" id="{00000000-0008-0000-0E00-00009D02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0" name="正方形/長方形 669">
          <a:extLst>
            <a:ext uri="{FF2B5EF4-FFF2-40B4-BE49-F238E27FC236}">
              <a16:creationId xmlns:a16="http://schemas.microsoft.com/office/drawing/2014/main" id="{00000000-0008-0000-0E00-00009E02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1" name="正方形/長方形 670">
          <a:extLst>
            <a:ext uri="{FF2B5EF4-FFF2-40B4-BE49-F238E27FC236}">
              <a16:creationId xmlns:a16="http://schemas.microsoft.com/office/drawing/2014/main" id="{00000000-0008-0000-0E00-00009F02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2" name="正方形/長方形 671">
          <a:extLst>
            <a:ext uri="{FF2B5EF4-FFF2-40B4-BE49-F238E27FC236}">
              <a16:creationId xmlns:a16="http://schemas.microsoft.com/office/drawing/2014/main" id="{00000000-0008-0000-0E00-0000A002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73" name="正方形/長方形 672">
          <a:extLst>
            <a:ext uri="{FF2B5EF4-FFF2-40B4-BE49-F238E27FC236}">
              <a16:creationId xmlns:a16="http://schemas.microsoft.com/office/drawing/2014/main" id="{00000000-0008-0000-0E00-0000A102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4" name="正方形/長方形 673">
          <a:extLst>
            <a:ext uri="{FF2B5EF4-FFF2-40B4-BE49-F238E27FC236}">
              <a16:creationId xmlns:a16="http://schemas.microsoft.com/office/drawing/2014/main" id="{00000000-0008-0000-0E00-0000A202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677" name="直線コネクタ 676">
          <a:extLst>
            <a:ext uri="{FF2B5EF4-FFF2-40B4-BE49-F238E27FC236}">
              <a16:creationId xmlns:a16="http://schemas.microsoft.com/office/drawing/2014/main" id="{00000000-0008-0000-0E00-0000A5020000}"/>
            </a:ext>
          </a:extLst>
        </xdr:cNvPr>
        <xdr:cNvCxnSpPr/>
      </xdr:nvCxnSpPr>
      <xdr:spPr>
        <a:xfrm>
          <a:off x="16093440" y="18070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678" name="テキスト ボックス 677">
          <a:extLst>
            <a:ext uri="{FF2B5EF4-FFF2-40B4-BE49-F238E27FC236}">
              <a16:creationId xmlns:a16="http://schemas.microsoft.com/office/drawing/2014/main" id="{00000000-0008-0000-0E00-0000A6020000}"/>
            </a:ext>
          </a:extLst>
        </xdr:cNvPr>
        <xdr:cNvSpPr txBox="1"/>
      </xdr:nvSpPr>
      <xdr:spPr>
        <a:xfrm>
          <a:off x="15694841" y="17932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79" name="直線コネクタ 678">
          <a:extLst>
            <a:ext uri="{FF2B5EF4-FFF2-40B4-BE49-F238E27FC236}">
              <a16:creationId xmlns:a16="http://schemas.microsoft.com/office/drawing/2014/main" id="{00000000-0008-0000-0E00-0000A702000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80" name="テキスト ボックス 679">
          <a:extLst>
            <a:ext uri="{FF2B5EF4-FFF2-40B4-BE49-F238E27FC236}">
              <a16:creationId xmlns:a16="http://schemas.microsoft.com/office/drawing/2014/main" id="{00000000-0008-0000-0E00-0000A8020000}"/>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681" name="直線コネクタ 680">
          <a:extLst>
            <a:ext uri="{FF2B5EF4-FFF2-40B4-BE49-F238E27FC236}">
              <a16:creationId xmlns:a16="http://schemas.microsoft.com/office/drawing/2014/main" id="{00000000-0008-0000-0E00-0000A9020000}"/>
            </a:ext>
          </a:extLst>
        </xdr:cNvPr>
        <xdr:cNvCxnSpPr/>
      </xdr:nvCxnSpPr>
      <xdr:spPr>
        <a:xfrm>
          <a:off x="16093440" y="169506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682" name="テキスト ボックス 681">
          <a:extLst>
            <a:ext uri="{FF2B5EF4-FFF2-40B4-BE49-F238E27FC236}">
              <a16:creationId xmlns:a16="http://schemas.microsoft.com/office/drawing/2014/main" id="{00000000-0008-0000-0E00-0000AA020000}"/>
            </a:ext>
          </a:extLst>
        </xdr:cNvPr>
        <xdr:cNvSpPr txBox="1"/>
      </xdr:nvSpPr>
      <xdr:spPr>
        <a:xfrm>
          <a:off x="1569484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83" name="直線コネクタ 682">
          <a:extLst>
            <a:ext uri="{FF2B5EF4-FFF2-40B4-BE49-F238E27FC236}">
              <a16:creationId xmlns:a16="http://schemas.microsoft.com/office/drawing/2014/main" id="{00000000-0008-0000-0E00-0000AB02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84" name="テキスト ボックス 683">
          <a:extLst>
            <a:ext uri="{FF2B5EF4-FFF2-40B4-BE49-F238E27FC236}">
              <a16:creationId xmlns:a16="http://schemas.microsoft.com/office/drawing/2014/main" id="{00000000-0008-0000-0E00-0000AC02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85" name="【公民館】&#10;一人当たり面積グラフ枠">
          <a:extLst>
            <a:ext uri="{FF2B5EF4-FFF2-40B4-BE49-F238E27FC236}">
              <a16:creationId xmlns:a16="http://schemas.microsoft.com/office/drawing/2014/main" id="{00000000-0008-0000-0E00-0000AD02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101346</xdr:rowOff>
    </xdr:from>
    <xdr:to>
      <xdr:col>116</xdr:col>
      <xdr:colOff>62864</xdr:colOff>
      <xdr:row>107</xdr:row>
      <xdr:rowOff>110489</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flipV="1">
          <a:off x="19509104" y="16865346"/>
          <a:ext cx="0" cy="1182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687" name="【公民館】&#10;一人当たり面積最小値テキスト">
          <a:extLst>
            <a:ext uri="{FF2B5EF4-FFF2-40B4-BE49-F238E27FC236}">
              <a16:creationId xmlns:a16="http://schemas.microsoft.com/office/drawing/2014/main" id="{00000000-0008-0000-0E00-0000AF020000}"/>
            </a:ext>
          </a:extLst>
        </xdr:cNvPr>
        <xdr:cNvSpPr txBox="1"/>
      </xdr:nvSpPr>
      <xdr:spPr>
        <a:xfrm>
          <a:off x="19547840" y="1805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9443700" y="180479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48023</xdr:rowOff>
    </xdr:from>
    <xdr:ext cx="469744" cy="259045"/>
    <xdr:sp macro="" textlink="">
      <xdr:nvSpPr>
        <xdr:cNvPr id="689" name="【公民館】&#10;一人当たり面積最大値テキスト">
          <a:extLst>
            <a:ext uri="{FF2B5EF4-FFF2-40B4-BE49-F238E27FC236}">
              <a16:creationId xmlns:a16="http://schemas.microsoft.com/office/drawing/2014/main" id="{00000000-0008-0000-0E00-0000B1020000}"/>
            </a:ext>
          </a:extLst>
        </xdr:cNvPr>
        <xdr:cNvSpPr txBox="1"/>
      </xdr:nvSpPr>
      <xdr:spPr>
        <a:xfrm>
          <a:off x="19547840" y="16644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101346</xdr:rowOff>
    </xdr:from>
    <xdr:to>
      <xdr:col>116</xdr:col>
      <xdr:colOff>152400</xdr:colOff>
      <xdr:row>100</xdr:row>
      <xdr:rowOff>101346</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9443700" y="168653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119270</xdr:rowOff>
    </xdr:from>
    <xdr:ext cx="469744" cy="259045"/>
    <xdr:sp macro="" textlink="">
      <xdr:nvSpPr>
        <xdr:cNvPr id="691" name="【公民館】&#10;一人当たり面積平均値テキスト">
          <a:extLst>
            <a:ext uri="{FF2B5EF4-FFF2-40B4-BE49-F238E27FC236}">
              <a16:creationId xmlns:a16="http://schemas.microsoft.com/office/drawing/2014/main" id="{00000000-0008-0000-0E00-0000B3020000}"/>
            </a:ext>
          </a:extLst>
        </xdr:cNvPr>
        <xdr:cNvSpPr txBox="1"/>
      </xdr:nvSpPr>
      <xdr:spPr>
        <a:xfrm>
          <a:off x="19547840" y="177214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140843</xdr:rowOff>
    </xdr:from>
    <xdr:to>
      <xdr:col>116</xdr:col>
      <xdr:colOff>114300</xdr:colOff>
      <xdr:row>106</xdr:row>
      <xdr:rowOff>70993</xdr:rowOff>
    </xdr:to>
    <xdr:sp macro="" textlink="">
      <xdr:nvSpPr>
        <xdr:cNvPr id="692" name="フローチャート: 判断 691">
          <a:extLst>
            <a:ext uri="{FF2B5EF4-FFF2-40B4-BE49-F238E27FC236}">
              <a16:creationId xmlns:a16="http://schemas.microsoft.com/office/drawing/2014/main" id="{00000000-0008-0000-0E00-0000B4020000}"/>
            </a:ext>
          </a:extLst>
        </xdr:cNvPr>
        <xdr:cNvSpPr/>
      </xdr:nvSpPr>
      <xdr:spPr>
        <a:xfrm>
          <a:off x="19458940" y="177430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140272</xdr:rowOff>
    </xdr:from>
    <xdr:to>
      <xdr:col>112</xdr:col>
      <xdr:colOff>38100</xdr:colOff>
      <xdr:row>106</xdr:row>
      <xdr:rowOff>70422</xdr:rowOff>
    </xdr:to>
    <xdr:sp macro="" textlink="">
      <xdr:nvSpPr>
        <xdr:cNvPr id="693" name="フローチャート: 判断 692">
          <a:extLst>
            <a:ext uri="{FF2B5EF4-FFF2-40B4-BE49-F238E27FC236}">
              <a16:creationId xmlns:a16="http://schemas.microsoft.com/office/drawing/2014/main" id="{00000000-0008-0000-0E00-0000B5020000}"/>
            </a:ext>
          </a:extLst>
        </xdr:cNvPr>
        <xdr:cNvSpPr/>
      </xdr:nvSpPr>
      <xdr:spPr>
        <a:xfrm>
          <a:off x="18735040" y="177424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125413</xdr:rowOff>
    </xdr:from>
    <xdr:to>
      <xdr:col>107</xdr:col>
      <xdr:colOff>101600</xdr:colOff>
      <xdr:row>106</xdr:row>
      <xdr:rowOff>55563</xdr:rowOff>
    </xdr:to>
    <xdr:sp macro="" textlink="">
      <xdr:nvSpPr>
        <xdr:cNvPr id="694" name="フローチャート: 判断 693">
          <a:extLst>
            <a:ext uri="{FF2B5EF4-FFF2-40B4-BE49-F238E27FC236}">
              <a16:creationId xmlns:a16="http://schemas.microsoft.com/office/drawing/2014/main" id="{00000000-0008-0000-0E00-0000B6020000}"/>
            </a:ext>
          </a:extLst>
        </xdr:cNvPr>
        <xdr:cNvSpPr/>
      </xdr:nvSpPr>
      <xdr:spPr>
        <a:xfrm>
          <a:off x="17937480" y="177276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136271</xdr:rowOff>
    </xdr:from>
    <xdr:to>
      <xdr:col>102</xdr:col>
      <xdr:colOff>165100</xdr:colOff>
      <xdr:row>106</xdr:row>
      <xdr:rowOff>66421</xdr:rowOff>
    </xdr:to>
    <xdr:sp macro="" textlink="">
      <xdr:nvSpPr>
        <xdr:cNvPr id="695" name="フローチャート: 判断 694">
          <a:extLst>
            <a:ext uri="{FF2B5EF4-FFF2-40B4-BE49-F238E27FC236}">
              <a16:creationId xmlns:a16="http://schemas.microsoft.com/office/drawing/2014/main" id="{00000000-0008-0000-0E00-0000B7020000}"/>
            </a:ext>
          </a:extLst>
        </xdr:cNvPr>
        <xdr:cNvSpPr/>
      </xdr:nvSpPr>
      <xdr:spPr>
        <a:xfrm>
          <a:off x="17162780" y="177384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130556</xdr:rowOff>
    </xdr:from>
    <xdr:to>
      <xdr:col>98</xdr:col>
      <xdr:colOff>38100</xdr:colOff>
      <xdr:row>106</xdr:row>
      <xdr:rowOff>60706</xdr:rowOff>
    </xdr:to>
    <xdr:sp macro="" textlink="">
      <xdr:nvSpPr>
        <xdr:cNvPr id="696" name="フローチャート: 判断 695">
          <a:extLst>
            <a:ext uri="{FF2B5EF4-FFF2-40B4-BE49-F238E27FC236}">
              <a16:creationId xmlns:a16="http://schemas.microsoft.com/office/drawing/2014/main" id="{00000000-0008-0000-0E00-0000B8020000}"/>
            </a:ext>
          </a:extLst>
        </xdr:cNvPr>
        <xdr:cNvSpPr/>
      </xdr:nvSpPr>
      <xdr:spPr>
        <a:xfrm>
          <a:off x="16388080" y="177327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7683</xdr:rowOff>
    </xdr:from>
    <xdr:to>
      <xdr:col>112</xdr:col>
      <xdr:colOff>38100</xdr:colOff>
      <xdr:row>105</xdr:row>
      <xdr:rowOff>109283</xdr:rowOff>
    </xdr:to>
    <xdr:sp macro="" textlink="">
      <xdr:nvSpPr>
        <xdr:cNvPr id="702" name="楕円 701">
          <a:extLst>
            <a:ext uri="{FF2B5EF4-FFF2-40B4-BE49-F238E27FC236}">
              <a16:creationId xmlns:a16="http://schemas.microsoft.com/office/drawing/2014/main" id="{00000000-0008-0000-0E00-0000BE020000}"/>
            </a:ext>
          </a:extLst>
        </xdr:cNvPr>
        <xdr:cNvSpPr/>
      </xdr:nvSpPr>
      <xdr:spPr>
        <a:xfrm>
          <a:off x="18735040" y="176098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15684</xdr:rowOff>
    </xdr:from>
    <xdr:to>
      <xdr:col>107</xdr:col>
      <xdr:colOff>101600</xdr:colOff>
      <xdr:row>105</xdr:row>
      <xdr:rowOff>117284</xdr:rowOff>
    </xdr:to>
    <xdr:sp macro="" textlink="">
      <xdr:nvSpPr>
        <xdr:cNvPr id="703" name="楕円 702">
          <a:extLst>
            <a:ext uri="{FF2B5EF4-FFF2-40B4-BE49-F238E27FC236}">
              <a16:creationId xmlns:a16="http://schemas.microsoft.com/office/drawing/2014/main" id="{00000000-0008-0000-0E00-0000BF020000}"/>
            </a:ext>
          </a:extLst>
        </xdr:cNvPr>
        <xdr:cNvSpPr/>
      </xdr:nvSpPr>
      <xdr:spPr>
        <a:xfrm>
          <a:off x="17937480" y="1761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58483</xdr:rowOff>
    </xdr:from>
    <xdr:to>
      <xdr:col>111</xdr:col>
      <xdr:colOff>177800</xdr:colOff>
      <xdr:row>105</xdr:row>
      <xdr:rowOff>66484</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flipV="1">
          <a:off x="17988280" y="17660683"/>
          <a:ext cx="78994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21400</xdr:rowOff>
    </xdr:from>
    <xdr:to>
      <xdr:col>102</xdr:col>
      <xdr:colOff>165100</xdr:colOff>
      <xdr:row>105</xdr:row>
      <xdr:rowOff>123000</xdr:rowOff>
    </xdr:to>
    <xdr:sp macro="" textlink="">
      <xdr:nvSpPr>
        <xdr:cNvPr id="705" name="楕円 704">
          <a:extLst>
            <a:ext uri="{FF2B5EF4-FFF2-40B4-BE49-F238E27FC236}">
              <a16:creationId xmlns:a16="http://schemas.microsoft.com/office/drawing/2014/main" id="{00000000-0008-0000-0E00-0000C1020000}"/>
            </a:ext>
          </a:extLst>
        </xdr:cNvPr>
        <xdr:cNvSpPr/>
      </xdr:nvSpPr>
      <xdr:spPr>
        <a:xfrm>
          <a:off x="17162780" y="1762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66484</xdr:rowOff>
    </xdr:from>
    <xdr:to>
      <xdr:col>107</xdr:col>
      <xdr:colOff>50800</xdr:colOff>
      <xdr:row>105</xdr:row>
      <xdr:rowOff>72200</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flipV="1">
          <a:off x="17213580" y="17668684"/>
          <a:ext cx="7747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27687</xdr:rowOff>
    </xdr:from>
    <xdr:to>
      <xdr:col>98</xdr:col>
      <xdr:colOff>38100</xdr:colOff>
      <xdr:row>105</xdr:row>
      <xdr:rowOff>129287</xdr:rowOff>
    </xdr:to>
    <xdr:sp macro="" textlink="">
      <xdr:nvSpPr>
        <xdr:cNvPr id="707" name="楕円 706">
          <a:extLst>
            <a:ext uri="{FF2B5EF4-FFF2-40B4-BE49-F238E27FC236}">
              <a16:creationId xmlns:a16="http://schemas.microsoft.com/office/drawing/2014/main" id="{00000000-0008-0000-0E00-0000C3020000}"/>
            </a:ext>
          </a:extLst>
        </xdr:cNvPr>
        <xdr:cNvSpPr/>
      </xdr:nvSpPr>
      <xdr:spPr>
        <a:xfrm>
          <a:off x="16388080" y="176298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72200</xdr:rowOff>
    </xdr:from>
    <xdr:to>
      <xdr:col>102</xdr:col>
      <xdr:colOff>114300</xdr:colOff>
      <xdr:row>105</xdr:row>
      <xdr:rowOff>78487</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flipV="1">
          <a:off x="16431260" y="17674400"/>
          <a:ext cx="78232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61549</xdr:rowOff>
    </xdr:from>
    <xdr:ext cx="469744" cy="259045"/>
    <xdr:sp macro="" textlink="">
      <xdr:nvSpPr>
        <xdr:cNvPr id="709" name="n_1aveValue【公民館】&#10;一人当たり面積">
          <a:extLst>
            <a:ext uri="{FF2B5EF4-FFF2-40B4-BE49-F238E27FC236}">
              <a16:creationId xmlns:a16="http://schemas.microsoft.com/office/drawing/2014/main" id="{00000000-0008-0000-0E00-0000C5020000}"/>
            </a:ext>
          </a:extLst>
        </xdr:cNvPr>
        <xdr:cNvSpPr txBox="1"/>
      </xdr:nvSpPr>
      <xdr:spPr>
        <a:xfrm>
          <a:off x="18561127" y="1783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46690</xdr:rowOff>
    </xdr:from>
    <xdr:ext cx="469744" cy="259045"/>
    <xdr:sp macro="" textlink="">
      <xdr:nvSpPr>
        <xdr:cNvPr id="710" name="n_2aveValue【公民館】&#10;一人当たり面積">
          <a:extLst>
            <a:ext uri="{FF2B5EF4-FFF2-40B4-BE49-F238E27FC236}">
              <a16:creationId xmlns:a16="http://schemas.microsoft.com/office/drawing/2014/main" id="{00000000-0008-0000-0E00-0000C6020000}"/>
            </a:ext>
          </a:extLst>
        </xdr:cNvPr>
        <xdr:cNvSpPr txBox="1"/>
      </xdr:nvSpPr>
      <xdr:spPr>
        <a:xfrm>
          <a:off x="17776267" y="17816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57548</xdr:rowOff>
    </xdr:from>
    <xdr:ext cx="469744" cy="259045"/>
    <xdr:sp macro="" textlink="">
      <xdr:nvSpPr>
        <xdr:cNvPr id="711" name="n_3aveValue【公民館】&#10;一人当たり面積">
          <a:extLst>
            <a:ext uri="{FF2B5EF4-FFF2-40B4-BE49-F238E27FC236}">
              <a16:creationId xmlns:a16="http://schemas.microsoft.com/office/drawing/2014/main" id="{00000000-0008-0000-0E00-0000C7020000}"/>
            </a:ext>
          </a:extLst>
        </xdr:cNvPr>
        <xdr:cNvSpPr txBox="1"/>
      </xdr:nvSpPr>
      <xdr:spPr>
        <a:xfrm>
          <a:off x="17001567" y="1782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51833</xdr:rowOff>
    </xdr:from>
    <xdr:ext cx="469744" cy="259045"/>
    <xdr:sp macro="" textlink="">
      <xdr:nvSpPr>
        <xdr:cNvPr id="712" name="n_4aveValue【公民館】&#10;一人当たり面積">
          <a:extLst>
            <a:ext uri="{FF2B5EF4-FFF2-40B4-BE49-F238E27FC236}">
              <a16:creationId xmlns:a16="http://schemas.microsoft.com/office/drawing/2014/main" id="{00000000-0008-0000-0E00-0000C8020000}"/>
            </a:ext>
          </a:extLst>
        </xdr:cNvPr>
        <xdr:cNvSpPr txBox="1"/>
      </xdr:nvSpPr>
      <xdr:spPr>
        <a:xfrm>
          <a:off x="16226867" y="17821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125810</xdr:rowOff>
    </xdr:from>
    <xdr:ext cx="469744" cy="259045"/>
    <xdr:sp macro="" textlink="">
      <xdr:nvSpPr>
        <xdr:cNvPr id="713" name="n_1mainValue【公民館】&#10;一人当たり面積">
          <a:extLst>
            <a:ext uri="{FF2B5EF4-FFF2-40B4-BE49-F238E27FC236}">
              <a16:creationId xmlns:a16="http://schemas.microsoft.com/office/drawing/2014/main" id="{00000000-0008-0000-0E00-0000C9020000}"/>
            </a:ext>
          </a:extLst>
        </xdr:cNvPr>
        <xdr:cNvSpPr txBox="1"/>
      </xdr:nvSpPr>
      <xdr:spPr>
        <a:xfrm>
          <a:off x="18561127" y="17392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133811</xdr:rowOff>
    </xdr:from>
    <xdr:ext cx="469744" cy="259045"/>
    <xdr:sp macro="" textlink="">
      <xdr:nvSpPr>
        <xdr:cNvPr id="714" name="n_2mainValue【公民館】&#10;一人当たり面積">
          <a:extLst>
            <a:ext uri="{FF2B5EF4-FFF2-40B4-BE49-F238E27FC236}">
              <a16:creationId xmlns:a16="http://schemas.microsoft.com/office/drawing/2014/main" id="{00000000-0008-0000-0E00-0000CA020000}"/>
            </a:ext>
          </a:extLst>
        </xdr:cNvPr>
        <xdr:cNvSpPr txBox="1"/>
      </xdr:nvSpPr>
      <xdr:spPr>
        <a:xfrm>
          <a:off x="17776267" y="1740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139527</xdr:rowOff>
    </xdr:from>
    <xdr:ext cx="469744" cy="259045"/>
    <xdr:sp macro="" textlink="">
      <xdr:nvSpPr>
        <xdr:cNvPr id="715" name="n_3mainValue【公民館】&#10;一人当たり面積">
          <a:extLst>
            <a:ext uri="{FF2B5EF4-FFF2-40B4-BE49-F238E27FC236}">
              <a16:creationId xmlns:a16="http://schemas.microsoft.com/office/drawing/2014/main" id="{00000000-0008-0000-0E00-0000CB020000}"/>
            </a:ext>
          </a:extLst>
        </xdr:cNvPr>
        <xdr:cNvSpPr txBox="1"/>
      </xdr:nvSpPr>
      <xdr:spPr>
        <a:xfrm>
          <a:off x="17001567" y="1740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145814</xdr:rowOff>
    </xdr:from>
    <xdr:ext cx="469744" cy="259045"/>
    <xdr:sp macro="" textlink="">
      <xdr:nvSpPr>
        <xdr:cNvPr id="716" name="n_4mainValue【公民館】&#10;一人当たり面積">
          <a:extLst>
            <a:ext uri="{FF2B5EF4-FFF2-40B4-BE49-F238E27FC236}">
              <a16:creationId xmlns:a16="http://schemas.microsoft.com/office/drawing/2014/main" id="{00000000-0008-0000-0E00-0000CC020000}"/>
            </a:ext>
          </a:extLst>
        </xdr:cNvPr>
        <xdr:cNvSpPr txBox="1"/>
      </xdr:nvSpPr>
      <xdr:spPr>
        <a:xfrm>
          <a:off x="16226867" y="17412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7" name="正方形/長方形 716">
          <a:extLst>
            <a:ext uri="{FF2B5EF4-FFF2-40B4-BE49-F238E27FC236}">
              <a16:creationId xmlns:a16="http://schemas.microsoft.com/office/drawing/2014/main" id="{00000000-0008-0000-0E00-0000CD02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8" name="正方形/長方形 717">
          <a:extLst>
            <a:ext uri="{FF2B5EF4-FFF2-40B4-BE49-F238E27FC236}">
              <a16:creationId xmlns:a16="http://schemas.microsoft.com/office/drawing/2014/main" id="{00000000-0008-0000-0E00-0000CE02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類似団体平均と比較して有形固定資産減価償却率が特に高くなっている施設は、認定こども園・保育所、橋りょう、学校施設である。</a:t>
          </a:r>
          <a:endParaRPr lang="ja-JP" altLang="ja-JP" sz="1400">
            <a:effectLst/>
          </a:endParaRPr>
        </a:p>
        <a:p>
          <a:r>
            <a:rPr kumimoji="1" lang="ja-JP" altLang="ja-JP" sz="1100">
              <a:solidFill>
                <a:schemeClr val="dk1"/>
              </a:solidFill>
              <a:effectLst/>
              <a:latin typeface="+mn-lt"/>
              <a:ea typeface="+mn-ea"/>
              <a:cs typeface="+mn-cs"/>
            </a:rPr>
            <a:t>　いずれも過去に建設された施設の老朽化が進んでいることや遊休施設数が増えてきたのが要因であり、公共施設等総合管理計画に基づき計画的に整備（除却・集約・複合化など）する必要がある。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三重県御浜町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7,938
7,883
88.13
5,422,362
5,219,054
135,206
3,513,922
3,465,790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F00-000048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11430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F00-000049000000}"/>
            </a:ext>
          </a:extLst>
        </xdr:cNvPr>
        <xdr:cNvCxnSpPr/>
      </xdr:nvCxnSpPr>
      <xdr:spPr>
        <a:xfrm flipV="1">
          <a:off x="4086225" y="9231630"/>
          <a:ext cx="0" cy="1573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F00-00004A000000}"/>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129557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F00-00004C000000}"/>
            </a:ext>
          </a:extLst>
        </xdr:cNvPr>
        <xdr:cNvSpPr txBox="1"/>
      </xdr:nvSpPr>
      <xdr:spPr>
        <a:xfrm>
          <a:off x="4124960" y="9014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11430</xdr:rowOff>
    </xdr:from>
    <xdr:to>
      <xdr:col>24</xdr:col>
      <xdr:colOff>152400</xdr:colOff>
      <xdr:row>55</xdr:row>
      <xdr:rowOff>11430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4020820" y="923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93362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F00-00004E000000}"/>
            </a:ext>
          </a:extLst>
        </xdr:cNvPr>
        <xdr:cNvSpPr txBox="1"/>
      </xdr:nvSpPr>
      <xdr:spPr>
        <a:xfrm>
          <a:off x="4124960" y="10151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79" name="フローチャート: 判断 78">
          <a:extLst>
            <a:ext uri="{FF2B5EF4-FFF2-40B4-BE49-F238E27FC236}">
              <a16:creationId xmlns:a16="http://schemas.microsoft.com/office/drawing/2014/main" id="{00000000-0008-0000-0F00-00004F000000}"/>
            </a:ext>
          </a:extLst>
        </xdr:cNvPr>
        <xdr:cNvSpPr/>
      </xdr:nvSpPr>
      <xdr:spPr>
        <a:xfrm>
          <a:off x="4036060" y="101733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158750</xdr:rowOff>
    </xdr:from>
    <xdr:to>
      <xdr:col>20</xdr:col>
      <xdr:colOff>38100</xdr:colOff>
      <xdr:row>61</xdr:row>
      <xdr:rowOff>88900</xdr:rowOff>
    </xdr:to>
    <xdr:sp macro="" textlink="">
      <xdr:nvSpPr>
        <xdr:cNvPr id="80" name="フローチャート: 判断 79">
          <a:extLst>
            <a:ext uri="{FF2B5EF4-FFF2-40B4-BE49-F238E27FC236}">
              <a16:creationId xmlns:a16="http://schemas.microsoft.com/office/drawing/2014/main" id="{00000000-0008-0000-0F00-000050000000}"/>
            </a:ext>
          </a:extLst>
        </xdr:cNvPr>
        <xdr:cNvSpPr/>
      </xdr:nvSpPr>
      <xdr:spPr>
        <a:xfrm>
          <a:off x="3312160" y="10217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120650</xdr:rowOff>
    </xdr:from>
    <xdr:to>
      <xdr:col>15</xdr:col>
      <xdr:colOff>101600</xdr:colOff>
      <xdr:row>61</xdr:row>
      <xdr:rowOff>50800</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2514600" y="10179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80645</xdr:rowOff>
    </xdr:from>
    <xdr:to>
      <xdr:col>10</xdr:col>
      <xdr:colOff>165100</xdr:colOff>
      <xdr:row>61</xdr:row>
      <xdr:rowOff>10795</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173990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83" name="フローチャート: 判断 82">
          <a:extLst>
            <a:ext uri="{FF2B5EF4-FFF2-40B4-BE49-F238E27FC236}">
              <a16:creationId xmlns:a16="http://schemas.microsoft.com/office/drawing/2014/main" id="{00000000-0008-0000-0F00-000053000000}"/>
            </a:ext>
          </a:extLst>
        </xdr:cNvPr>
        <xdr:cNvSpPr/>
      </xdr:nvSpPr>
      <xdr:spPr>
        <a:xfrm>
          <a:off x="96520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F00-000054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25400</xdr:rowOff>
    </xdr:from>
    <xdr:to>
      <xdr:col>20</xdr:col>
      <xdr:colOff>38100</xdr:colOff>
      <xdr:row>64</xdr:row>
      <xdr:rowOff>127000</xdr:rowOff>
    </xdr:to>
    <xdr:sp macro="" textlink="">
      <xdr:nvSpPr>
        <xdr:cNvPr id="89" name="楕円 88">
          <a:extLst>
            <a:ext uri="{FF2B5EF4-FFF2-40B4-BE49-F238E27FC236}">
              <a16:creationId xmlns:a16="http://schemas.microsoft.com/office/drawing/2014/main" id="{00000000-0008-0000-0F00-000059000000}"/>
            </a:ext>
          </a:extLst>
        </xdr:cNvPr>
        <xdr:cNvSpPr/>
      </xdr:nvSpPr>
      <xdr:spPr>
        <a:xfrm>
          <a:off x="3312160" y="107543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64</xdr:row>
      <xdr:rowOff>25400</xdr:rowOff>
    </xdr:from>
    <xdr:to>
      <xdr:col>15</xdr:col>
      <xdr:colOff>101600</xdr:colOff>
      <xdr:row>64</xdr:row>
      <xdr:rowOff>127000</xdr:rowOff>
    </xdr:to>
    <xdr:sp macro="" textlink="">
      <xdr:nvSpPr>
        <xdr:cNvPr id="90" name="楕円 89">
          <a:extLst>
            <a:ext uri="{FF2B5EF4-FFF2-40B4-BE49-F238E27FC236}">
              <a16:creationId xmlns:a16="http://schemas.microsoft.com/office/drawing/2014/main" id="{00000000-0008-0000-0F00-00005A000000}"/>
            </a:ext>
          </a:extLst>
        </xdr:cNvPr>
        <xdr:cNvSpPr/>
      </xdr:nvSpPr>
      <xdr:spPr>
        <a:xfrm>
          <a:off x="25146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76200</xdr:rowOff>
    </xdr:from>
    <xdr:to>
      <xdr:col>19</xdr:col>
      <xdr:colOff>177800</xdr:colOff>
      <xdr:row>64</xdr:row>
      <xdr:rowOff>76200</xdr:rowOff>
    </xdr:to>
    <xdr:cxnSp macro="">
      <xdr:nvCxnSpPr>
        <xdr:cNvPr id="91" name="直線コネクタ 90">
          <a:extLst>
            <a:ext uri="{FF2B5EF4-FFF2-40B4-BE49-F238E27FC236}">
              <a16:creationId xmlns:a16="http://schemas.microsoft.com/office/drawing/2014/main" id="{00000000-0008-0000-0F00-00005B000000}"/>
            </a:ext>
          </a:extLst>
        </xdr:cNvPr>
        <xdr:cNvCxnSpPr/>
      </xdr:nvCxnSpPr>
      <xdr:spPr>
        <a:xfrm>
          <a:off x="2565400" y="108051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25400</xdr:rowOff>
    </xdr:from>
    <xdr:to>
      <xdr:col>10</xdr:col>
      <xdr:colOff>165100</xdr:colOff>
      <xdr:row>64</xdr:row>
      <xdr:rowOff>127000</xdr:rowOff>
    </xdr:to>
    <xdr:sp macro="" textlink="">
      <xdr:nvSpPr>
        <xdr:cNvPr id="92" name="楕円 91">
          <a:extLst>
            <a:ext uri="{FF2B5EF4-FFF2-40B4-BE49-F238E27FC236}">
              <a16:creationId xmlns:a16="http://schemas.microsoft.com/office/drawing/2014/main" id="{00000000-0008-0000-0F00-00005C000000}"/>
            </a:ext>
          </a:extLst>
        </xdr:cNvPr>
        <xdr:cNvSpPr/>
      </xdr:nvSpPr>
      <xdr:spPr>
        <a:xfrm>
          <a:off x="17399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76200</xdr:rowOff>
    </xdr:from>
    <xdr:to>
      <xdr:col>15</xdr:col>
      <xdr:colOff>50800</xdr:colOff>
      <xdr:row>64</xdr:row>
      <xdr:rowOff>76200</xdr:rowOff>
    </xdr:to>
    <xdr:cxnSp macro="">
      <xdr:nvCxnSpPr>
        <xdr:cNvPr id="93" name="直線コネクタ 92">
          <a:extLst>
            <a:ext uri="{FF2B5EF4-FFF2-40B4-BE49-F238E27FC236}">
              <a16:creationId xmlns:a16="http://schemas.microsoft.com/office/drawing/2014/main" id="{00000000-0008-0000-0F00-00005D000000}"/>
            </a:ext>
          </a:extLst>
        </xdr:cNvPr>
        <xdr:cNvCxnSpPr/>
      </xdr:nvCxnSpPr>
      <xdr:spPr>
        <a:xfrm>
          <a:off x="1790700" y="108051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25400</xdr:rowOff>
    </xdr:from>
    <xdr:to>
      <xdr:col>6</xdr:col>
      <xdr:colOff>38100</xdr:colOff>
      <xdr:row>64</xdr:row>
      <xdr:rowOff>127000</xdr:rowOff>
    </xdr:to>
    <xdr:sp macro="" textlink="">
      <xdr:nvSpPr>
        <xdr:cNvPr id="94" name="楕円 93">
          <a:extLst>
            <a:ext uri="{FF2B5EF4-FFF2-40B4-BE49-F238E27FC236}">
              <a16:creationId xmlns:a16="http://schemas.microsoft.com/office/drawing/2014/main" id="{00000000-0008-0000-0F00-00005E000000}"/>
            </a:ext>
          </a:extLst>
        </xdr:cNvPr>
        <xdr:cNvSpPr/>
      </xdr:nvSpPr>
      <xdr:spPr>
        <a:xfrm>
          <a:off x="965200" y="107543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76200</xdr:rowOff>
    </xdr:from>
    <xdr:to>
      <xdr:col>10</xdr:col>
      <xdr:colOff>114300</xdr:colOff>
      <xdr:row>64</xdr:row>
      <xdr:rowOff>76200</xdr:rowOff>
    </xdr:to>
    <xdr:cxnSp macro="">
      <xdr:nvCxnSpPr>
        <xdr:cNvPr id="95" name="直線コネクタ 94">
          <a:extLst>
            <a:ext uri="{FF2B5EF4-FFF2-40B4-BE49-F238E27FC236}">
              <a16:creationId xmlns:a16="http://schemas.microsoft.com/office/drawing/2014/main" id="{00000000-0008-0000-0F00-00005F000000}"/>
            </a:ext>
          </a:extLst>
        </xdr:cNvPr>
        <xdr:cNvCxnSpPr/>
      </xdr:nvCxnSpPr>
      <xdr:spPr>
        <a:xfrm>
          <a:off x="1008380" y="108051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105427</xdr:rowOff>
    </xdr:from>
    <xdr:ext cx="405111" cy="259045"/>
    <xdr:sp macro="" textlink="">
      <xdr:nvSpPr>
        <xdr:cNvPr id="96" name="n_1aveValue【体育館・プール】&#10;有形固定資産減価償却率">
          <a:extLst>
            <a:ext uri="{FF2B5EF4-FFF2-40B4-BE49-F238E27FC236}">
              <a16:creationId xmlns:a16="http://schemas.microsoft.com/office/drawing/2014/main" id="{00000000-0008-0000-0F00-000060000000}"/>
            </a:ext>
          </a:extLst>
        </xdr:cNvPr>
        <xdr:cNvSpPr txBox="1"/>
      </xdr:nvSpPr>
      <xdr:spPr>
        <a:xfrm>
          <a:off x="317056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67327</xdr:rowOff>
    </xdr:from>
    <xdr:ext cx="405111" cy="259045"/>
    <xdr:sp macro="" textlink="">
      <xdr:nvSpPr>
        <xdr:cNvPr id="97" name="n_2aveValue【体育館・プール】&#10;有形固定資産減価償却率">
          <a:extLst>
            <a:ext uri="{FF2B5EF4-FFF2-40B4-BE49-F238E27FC236}">
              <a16:creationId xmlns:a16="http://schemas.microsoft.com/office/drawing/2014/main" id="{00000000-0008-0000-0F00-000061000000}"/>
            </a:ext>
          </a:extLst>
        </xdr:cNvPr>
        <xdr:cNvSpPr txBox="1"/>
      </xdr:nvSpPr>
      <xdr:spPr>
        <a:xfrm>
          <a:off x="238570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27322</xdr:rowOff>
    </xdr:from>
    <xdr:ext cx="405111" cy="259045"/>
    <xdr:sp macro="" textlink="">
      <xdr:nvSpPr>
        <xdr:cNvPr id="98" name="n_3aveValue【体育館・プール】&#10;有形固定資産減価償却率">
          <a:extLst>
            <a:ext uri="{FF2B5EF4-FFF2-40B4-BE49-F238E27FC236}">
              <a16:creationId xmlns:a16="http://schemas.microsoft.com/office/drawing/2014/main" id="{00000000-0008-0000-0F00-000062000000}"/>
            </a:ext>
          </a:extLst>
        </xdr:cNvPr>
        <xdr:cNvSpPr txBox="1"/>
      </xdr:nvSpPr>
      <xdr:spPr>
        <a:xfrm>
          <a:off x="161100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99" name="n_4aveValue【体育館・プール】&#10;有形固定資産減価償却率">
          <a:extLst>
            <a:ext uri="{FF2B5EF4-FFF2-40B4-BE49-F238E27FC236}">
              <a16:creationId xmlns:a16="http://schemas.microsoft.com/office/drawing/2014/main" id="{00000000-0008-0000-0F00-000063000000}"/>
            </a:ext>
          </a:extLst>
        </xdr:cNvPr>
        <xdr:cNvSpPr txBox="1"/>
      </xdr:nvSpPr>
      <xdr:spPr>
        <a:xfrm>
          <a:off x="83630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64</xdr:row>
      <xdr:rowOff>118127</xdr:rowOff>
    </xdr:from>
    <xdr:ext cx="469744" cy="259045"/>
    <xdr:sp macro="" textlink="">
      <xdr:nvSpPr>
        <xdr:cNvPr id="100" name="n_1mainValue【体育館・プール】&#10;有形固定資産減価償却率">
          <a:extLst>
            <a:ext uri="{FF2B5EF4-FFF2-40B4-BE49-F238E27FC236}">
              <a16:creationId xmlns:a16="http://schemas.microsoft.com/office/drawing/2014/main" id="{00000000-0008-0000-0F00-000064000000}"/>
            </a:ext>
          </a:extLst>
        </xdr:cNvPr>
        <xdr:cNvSpPr txBox="1"/>
      </xdr:nvSpPr>
      <xdr:spPr>
        <a:xfrm>
          <a:off x="313824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64</xdr:row>
      <xdr:rowOff>118127</xdr:rowOff>
    </xdr:from>
    <xdr:ext cx="469744" cy="259045"/>
    <xdr:sp macro="" textlink="">
      <xdr:nvSpPr>
        <xdr:cNvPr id="101" name="n_2main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235338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64</xdr:row>
      <xdr:rowOff>118127</xdr:rowOff>
    </xdr:from>
    <xdr:ext cx="469744" cy="259045"/>
    <xdr:sp macro="" textlink="">
      <xdr:nvSpPr>
        <xdr:cNvPr id="102" name="n_3main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157868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64</xdr:row>
      <xdr:rowOff>118127</xdr:rowOff>
    </xdr:from>
    <xdr:ext cx="469744" cy="259045"/>
    <xdr:sp macro="" textlink="">
      <xdr:nvSpPr>
        <xdr:cNvPr id="103" name="n_4main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80398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4" name="正方形/長方形 103">
          <a:extLst>
            <a:ext uri="{FF2B5EF4-FFF2-40B4-BE49-F238E27FC236}">
              <a16:creationId xmlns:a16="http://schemas.microsoft.com/office/drawing/2014/main" id="{00000000-0008-0000-0F00-000068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5" name="正方形/長方形 104">
          <a:extLst>
            <a:ext uri="{FF2B5EF4-FFF2-40B4-BE49-F238E27FC236}">
              <a16:creationId xmlns:a16="http://schemas.microsoft.com/office/drawing/2014/main" id="{00000000-0008-0000-0F00-000069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6" name="正方形/長方形 105">
          <a:extLst>
            <a:ext uri="{FF2B5EF4-FFF2-40B4-BE49-F238E27FC236}">
              <a16:creationId xmlns:a16="http://schemas.microsoft.com/office/drawing/2014/main" id="{00000000-0008-0000-0F00-00006A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7" name="正方形/長方形 106">
          <a:extLst>
            <a:ext uri="{FF2B5EF4-FFF2-40B4-BE49-F238E27FC236}">
              <a16:creationId xmlns:a16="http://schemas.microsoft.com/office/drawing/2014/main" id="{00000000-0008-0000-0F00-00006B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7" name="テキスト ボックス 116">
          <a:extLst>
            <a:ext uri="{FF2B5EF4-FFF2-40B4-BE49-F238E27FC236}">
              <a16:creationId xmlns:a16="http://schemas.microsoft.com/office/drawing/2014/main" id="{00000000-0008-0000-0F00-000075000000}"/>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19" name="テキスト ボックス 118">
          <a:extLst>
            <a:ext uri="{FF2B5EF4-FFF2-40B4-BE49-F238E27FC236}">
              <a16:creationId xmlns:a16="http://schemas.microsoft.com/office/drawing/2014/main" id="{00000000-0008-0000-0F00-000077000000}"/>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1" name="テキスト ボックス 120">
          <a:extLst>
            <a:ext uri="{FF2B5EF4-FFF2-40B4-BE49-F238E27FC236}">
              <a16:creationId xmlns:a16="http://schemas.microsoft.com/office/drawing/2014/main" id="{00000000-0008-0000-0F00-000079000000}"/>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2" name="直線コネクタ 121">
          <a:extLst>
            <a:ext uri="{FF2B5EF4-FFF2-40B4-BE49-F238E27FC236}">
              <a16:creationId xmlns:a16="http://schemas.microsoft.com/office/drawing/2014/main" id="{00000000-0008-0000-0F00-00007A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4" name="【体育館・プール】&#10;一人当たり面積グラフ枠">
          <a:extLst>
            <a:ext uri="{FF2B5EF4-FFF2-40B4-BE49-F238E27FC236}">
              <a16:creationId xmlns:a16="http://schemas.microsoft.com/office/drawing/2014/main" id="{00000000-0008-0000-0F00-00007C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120701</xdr:rowOff>
    </xdr:from>
    <xdr:to>
      <xdr:col>54</xdr:col>
      <xdr:colOff>189865</xdr:colOff>
      <xdr:row>63</xdr:row>
      <xdr:rowOff>164135</xdr:rowOff>
    </xdr:to>
    <xdr:cxnSp macro="">
      <xdr:nvCxnSpPr>
        <xdr:cNvPr id="125" name="直線コネクタ 124">
          <a:extLst>
            <a:ext uri="{FF2B5EF4-FFF2-40B4-BE49-F238E27FC236}">
              <a16:creationId xmlns:a16="http://schemas.microsoft.com/office/drawing/2014/main" id="{00000000-0008-0000-0F00-00007D000000}"/>
            </a:ext>
          </a:extLst>
        </xdr:cNvPr>
        <xdr:cNvCxnSpPr/>
      </xdr:nvCxnSpPr>
      <xdr:spPr>
        <a:xfrm flipV="1">
          <a:off x="9219565" y="9340901"/>
          <a:ext cx="0" cy="1384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167962</xdr:rowOff>
    </xdr:from>
    <xdr:ext cx="469744" cy="259045"/>
    <xdr:sp macro="" textlink="">
      <xdr:nvSpPr>
        <xdr:cNvPr id="126" name="【体育館・プール】&#10;一人当たり面積最小値テキスト">
          <a:extLst>
            <a:ext uri="{FF2B5EF4-FFF2-40B4-BE49-F238E27FC236}">
              <a16:creationId xmlns:a16="http://schemas.microsoft.com/office/drawing/2014/main" id="{00000000-0008-0000-0F00-00007E000000}"/>
            </a:ext>
          </a:extLst>
        </xdr:cNvPr>
        <xdr:cNvSpPr txBox="1"/>
      </xdr:nvSpPr>
      <xdr:spPr>
        <a:xfrm>
          <a:off x="9258300" y="107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164135</xdr:rowOff>
    </xdr:from>
    <xdr:to>
      <xdr:col>55</xdr:col>
      <xdr:colOff>88900</xdr:colOff>
      <xdr:row>63</xdr:row>
      <xdr:rowOff>164135</xdr:rowOff>
    </xdr:to>
    <xdr:cxnSp macro="">
      <xdr:nvCxnSpPr>
        <xdr:cNvPr id="127" name="直線コネクタ 126">
          <a:extLst>
            <a:ext uri="{FF2B5EF4-FFF2-40B4-BE49-F238E27FC236}">
              <a16:creationId xmlns:a16="http://schemas.microsoft.com/office/drawing/2014/main" id="{00000000-0008-0000-0F00-00007F000000}"/>
            </a:ext>
          </a:extLst>
        </xdr:cNvPr>
        <xdr:cNvCxnSpPr/>
      </xdr:nvCxnSpPr>
      <xdr:spPr>
        <a:xfrm>
          <a:off x="9154160" y="10725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67378</xdr:rowOff>
    </xdr:from>
    <xdr:ext cx="469744" cy="259045"/>
    <xdr:sp macro="" textlink="">
      <xdr:nvSpPr>
        <xdr:cNvPr id="128" name="【体育館・プール】&#10;一人当たり面積最大値テキスト">
          <a:extLst>
            <a:ext uri="{FF2B5EF4-FFF2-40B4-BE49-F238E27FC236}">
              <a16:creationId xmlns:a16="http://schemas.microsoft.com/office/drawing/2014/main" id="{00000000-0008-0000-0F00-000080000000}"/>
            </a:ext>
          </a:extLst>
        </xdr:cNvPr>
        <xdr:cNvSpPr txBox="1"/>
      </xdr:nvSpPr>
      <xdr:spPr>
        <a:xfrm>
          <a:off x="9258300" y="911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120701</xdr:rowOff>
    </xdr:from>
    <xdr:to>
      <xdr:col>55</xdr:col>
      <xdr:colOff>88900</xdr:colOff>
      <xdr:row>55</xdr:row>
      <xdr:rowOff>120701</xdr:rowOff>
    </xdr:to>
    <xdr:cxnSp macro="">
      <xdr:nvCxnSpPr>
        <xdr:cNvPr id="129" name="直線コネクタ 128">
          <a:extLst>
            <a:ext uri="{FF2B5EF4-FFF2-40B4-BE49-F238E27FC236}">
              <a16:creationId xmlns:a16="http://schemas.microsoft.com/office/drawing/2014/main" id="{00000000-0008-0000-0F00-000081000000}"/>
            </a:ext>
          </a:extLst>
        </xdr:cNvPr>
        <xdr:cNvCxnSpPr/>
      </xdr:nvCxnSpPr>
      <xdr:spPr>
        <a:xfrm>
          <a:off x="9154160" y="93409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70731</xdr:rowOff>
    </xdr:from>
    <xdr:ext cx="469744" cy="259045"/>
    <xdr:sp macro="" textlink="">
      <xdr:nvSpPr>
        <xdr:cNvPr id="130" name="【体育館・プール】&#10;一人当たり面積平均値テキスト">
          <a:extLst>
            <a:ext uri="{FF2B5EF4-FFF2-40B4-BE49-F238E27FC236}">
              <a16:creationId xmlns:a16="http://schemas.microsoft.com/office/drawing/2014/main" id="{00000000-0008-0000-0F00-000082000000}"/>
            </a:ext>
          </a:extLst>
        </xdr:cNvPr>
        <xdr:cNvSpPr txBox="1"/>
      </xdr:nvSpPr>
      <xdr:spPr>
        <a:xfrm>
          <a:off x="9258300" y="102967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92304</xdr:rowOff>
    </xdr:from>
    <xdr:to>
      <xdr:col>55</xdr:col>
      <xdr:colOff>50800</xdr:colOff>
      <xdr:row>62</xdr:row>
      <xdr:rowOff>22454</xdr:rowOff>
    </xdr:to>
    <xdr:sp macro="" textlink="">
      <xdr:nvSpPr>
        <xdr:cNvPr id="131" name="フローチャート: 判断 130">
          <a:extLst>
            <a:ext uri="{FF2B5EF4-FFF2-40B4-BE49-F238E27FC236}">
              <a16:creationId xmlns:a16="http://schemas.microsoft.com/office/drawing/2014/main" id="{00000000-0008-0000-0F00-000083000000}"/>
            </a:ext>
          </a:extLst>
        </xdr:cNvPr>
        <xdr:cNvSpPr/>
      </xdr:nvSpPr>
      <xdr:spPr>
        <a:xfrm>
          <a:off x="9192260" y="103183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118364</xdr:rowOff>
    </xdr:from>
    <xdr:to>
      <xdr:col>50</xdr:col>
      <xdr:colOff>165100</xdr:colOff>
      <xdr:row>62</xdr:row>
      <xdr:rowOff>48514</xdr:rowOff>
    </xdr:to>
    <xdr:sp macro="" textlink="">
      <xdr:nvSpPr>
        <xdr:cNvPr id="132" name="フローチャート: 判断 131">
          <a:extLst>
            <a:ext uri="{FF2B5EF4-FFF2-40B4-BE49-F238E27FC236}">
              <a16:creationId xmlns:a16="http://schemas.microsoft.com/office/drawing/2014/main" id="{00000000-0008-0000-0F00-000084000000}"/>
            </a:ext>
          </a:extLst>
        </xdr:cNvPr>
        <xdr:cNvSpPr/>
      </xdr:nvSpPr>
      <xdr:spPr>
        <a:xfrm>
          <a:off x="8445500" y="103444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132994</xdr:rowOff>
    </xdr:from>
    <xdr:to>
      <xdr:col>46</xdr:col>
      <xdr:colOff>38100</xdr:colOff>
      <xdr:row>62</xdr:row>
      <xdr:rowOff>63144</xdr:rowOff>
    </xdr:to>
    <xdr:sp macro="" textlink="">
      <xdr:nvSpPr>
        <xdr:cNvPr id="133" name="フローチャート: 判断 132">
          <a:extLst>
            <a:ext uri="{FF2B5EF4-FFF2-40B4-BE49-F238E27FC236}">
              <a16:creationId xmlns:a16="http://schemas.microsoft.com/office/drawing/2014/main" id="{00000000-0008-0000-0F00-000085000000}"/>
            </a:ext>
          </a:extLst>
        </xdr:cNvPr>
        <xdr:cNvSpPr/>
      </xdr:nvSpPr>
      <xdr:spPr>
        <a:xfrm>
          <a:off x="7670800" y="103590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127051</xdr:rowOff>
    </xdr:from>
    <xdr:to>
      <xdr:col>41</xdr:col>
      <xdr:colOff>101600</xdr:colOff>
      <xdr:row>62</xdr:row>
      <xdr:rowOff>57201</xdr:rowOff>
    </xdr:to>
    <xdr:sp macro="" textlink="">
      <xdr:nvSpPr>
        <xdr:cNvPr id="134" name="フローチャート: 判断 133">
          <a:extLst>
            <a:ext uri="{FF2B5EF4-FFF2-40B4-BE49-F238E27FC236}">
              <a16:creationId xmlns:a16="http://schemas.microsoft.com/office/drawing/2014/main" id="{00000000-0008-0000-0F00-000086000000}"/>
            </a:ext>
          </a:extLst>
        </xdr:cNvPr>
        <xdr:cNvSpPr/>
      </xdr:nvSpPr>
      <xdr:spPr>
        <a:xfrm>
          <a:off x="6873240" y="103530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112420</xdr:rowOff>
    </xdr:from>
    <xdr:to>
      <xdr:col>36</xdr:col>
      <xdr:colOff>165100</xdr:colOff>
      <xdr:row>62</xdr:row>
      <xdr:rowOff>42570</xdr:rowOff>
    </xdr:to>
    <xdr:sp macro="" textlink="">
      <xdr:nvSpPr>
        <xdr:cNvPr id="135" name="フローチャート: 判断 134">
          <a:extLst>
            <a:ext uri="{FF2B5EF4-FFF2-40B4-BE49-F238E27FC236}">
              <a16:creationId xmlns:a16="http://schemas.microsoft.com/office/drawing/2014/main" id="{00000000-0008-0000-0F00-000087000000}"/>
            </a:ext>
          </a:extLst>
        </xdr:cNvPr>
        <xdr:cNvSpPr/>
      </xdr:nvSpPr>
      <xdr:spPr>
        <a:xfrm>
          <a:off x="6098540" y="10338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6" name="テキスト ボックス 135">
          <a:extLst>
            <a:ext uri="{FF2B5EF4-FFF2-40B4-BE49-F238E27FC236}">
              <a16:creationId xmlns:a16="http://schemas.microsoft.com/office/drawing/2014/main" id="{00000000-0008-0000-0F00-000088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00000000-0008-0000-0F00-000089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00000000-0008-0000-0F00-00008A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0000000-0008-0000-0F00-00008B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F00-00008C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84989</xdr:rowOff>
    </xdr:from>
    <xdr:to>
      <xdr:col>50</xdr:col>
      <xdr:colOff>165100</xdr:colOff>
      <xdr:row>64</xdr:row>
      <xdr:rowOff>15139</xdr:rowOff>
    </xdr:to>
    <xdr:sp macro="" textlink="">
      <xdr:nvSpPr>
        <xdr:cNvPr id="141" name="楕円 140">
          <a:extLst>
            <a:ext uri="{FF2B5EF4-FFF2-40B4-BE49-F238E27FC236}">
              <a16:creationId xmlns:a16="http://schemas.microsoft.com/office/drawing/2014/main" id="{00000000-0008-0000-0F00-00008D000000}"/>
            </a:ext>
          </a:extLst>
        </xdr:cNvPr>
        <xdr:cNvSpPr/>
      </xdr:nvSpPr>
      <xdr:spPr>
        <a:xfrm>
          <a:off x="8445500" y="106463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85903</xdr:rowOff>
    </xdr:from>
    <xdr:to>
      <xdr:col>46</xdr:col>
      <xdr:colOff>38100</xdr:colOff>
      <xdr:row>64</xdr:row>
      <xdr:rowOff>16053</xdr:rowOff>
    </xdr:to>
    <xdr:sp macro="" textlink="">
      <xdr:nvSpPr>
        <xdr:cNvPr id="142" name="楕円 141">
          <a:extLst>
            <a:ext uri="{FF2B5EF4-FFF2-40B4-BE49-F238E27FC236}">
              <a16:creationId xmlns:a16="http://schemas.microsoft.com/office/drawing/2014/main" id="{00000000-0008-0000-0F00-00008E000000}"/>
            </a:ext>
          </a:extLst>
        </xdr:cNvPr>
        <xdr:cNvSpPr/>
      </xdr:nvSpPr>
      <xdr:spPr>
        <a:xfrm>
          <a:off x="7670800" y="106472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135789</xdr:rowOff>
    </xdr:from>
    <xdr:to>
      <xdr:col>50</xdr:col>
      <xdr:colOff>114300</xdr:colOff>
      <xdr:row>63</xdr:row>
      <xdr:rowOff>136703</xdr:rowOff>
    </xdr:to>
    <xdr:cxnSp macro="">
      <xdr:nvCxnSpPr>
        <xdr:cNvPr id="143" name="直線コネクタ 142">
          <a:extLst>
            <a:ext uri="{FF2B5EF4-FFF2-40B4-BE49-F238E27FC236}">
              <a16:creationId xmlns:a16="http://schemas.microsoft.com/office/drawing/2014/main" id="{00000000-0008-0000-0F00-00008F000000}"/>
            </a:ext>
          </a:extLst>
        </xdr:cNvPr>
        <xdr:cNvCxnSpPr/>
      </xdr:nvCxnSpPr>
      <xdr:spPr>
        <a:xfrm flipV="1">
          <a:off x="7713980" y="10697109"/>
          <a:ext cx="78232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86360</xdr:rowOff>
    </xdr:from>
    <xdr:to>
      <xdr:col>41</xdr:col>
      <xdr:colOff>101600</xdr:colOff>
      <xdr:row>64</xdr:row>
      <xdr:rowOff>16510</xdr:rowOff>
    </xdr:to>
    <xdr:sp macro="" textlink="">
      <xdr:nvSpPr>
        <xdr:cNvPr id="144" name="楕円 143">
          <a:extLst>
            <a:ext uri="{FF2B5EF4-FFF2-40B4-BE49-F238E27FC236}">
              <a16:creationId xmlns:a16="http://schemas.microsoft.com/office/drawing/2014/main" id="{00000000-0008-0000-0F00-000090000000}"/>
            </a:ext>
          </a:extLst>
        </xdr:cNvPr>
        <xdr:cNvSpPr/>
      </xdr:nvSpPr>
      <xdr:spPr>
        <a:xfrm>
          <a:off x="6873240" y="10647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136703</xdr:rowOff>
    </xdr:from>
    <xdr:to>
      <xdr:col>45</xdr:col>
      <xdr:colOff>177800</xdr:colOff>
      <xdr:row>63</xdr:row>
      <xdr:rowOff>137160</xdr:rowOff>
    </xdr:to>
    <xdr:cxnSp macro="">
      <xdr:nvCxnSpPr>
        <xdr:cNvPr id="145" name="直線コネクタ 144">
          <a:extLst>
            <a:ext uri="{FF2B5EF4-FFF2-40B4-BE49-F238E27FC236}">
              <a16:creationId xmlns:a16="http://schemas.microsoft.com/office/drawing/2014/main" id="{00000000-0008-0000-0F00-000091000000}"/>
            </a:ext>
          </a:extLst>
        </xdr:cNvPr>
        <xdr:cNvCxnSpPr/>
      </xdr:nvCxnSpPr>
      <xdr:spPr>
        <a:xfrm flipV="1">
          <a:off x="6924040" y="10698023"/>
          <a:ext cx="78994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86817</xdr:rowOff>
    </xdr:from>
    <xdr:to>
      <xdr:col>36</xdr:col>
      <xdr:colOff>165100</xdr:colOff>
      <xdr:row>64</xdr:row>
      <xdr:rowOff>16967</xdr:rowOff>
    </xdr:to>
    <xdr:sp macro="" textlink="">
      <xdr:nvSpPr>
        <xdr:cNvPr id="146" name="楕円 145">
          <a:extLst>
            <a:ext uri="{FF2B5EF4-FFF2-40B4-BE49-F238E27FC236}">
              <a16:creationId xmlns:a16="http://schemas.microsoft.com/office/drawing/2014/main" id="{00000000-0008-0000-0F00-000092000000}"/>
            </a:ext>
          </a:extLst>
        </xdr:cNvPr>
        <xdr:cNvSpPr/>
      </xdr:nvSpPr>
      <xdr:spPr>
        <a:xfrm>
          <a:off x="6098540" y="106481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137160</xdr:rowOff>
    </xdr:from>
    <xdr:to>
      <xdr:col>41</xdr:col>
      <xdr:colOff>50800</xdr:colOff>
      <xdr:row>63</xdr:row>
      <xdr:rowOff>137617</xdr:rowOff>
    </xdr:to>
    <xdr:cxnSp macro="">
      <xdr:nvCxnSpPr>
        <xdr:cNvPr id="147" name="直線コネクタ 146">
          <a:extLst>
            <a:ext uri="{FF2B5EF4-FFF2-40B4-BE49-F238E27FC236}">
              <a16:creationId xmlns:a16="http://schemas.microsoft.com/office/drawing/2014/main" id="{00000000-0008-0000-0F00-000093000000}"/>
            </a:ext>
          </a:extLst>
        </xdr:cNvPr>
        <xdr:cNvCxnSpPr/>
      </xdr:nvCxnSpPr>
      <xdr:spPr>
        <a:xfrm flipV="1">
          <a:off x="6149340" y="10698480"/>
          <a:ext cx="7747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65041</xdr:rowOff>
    </xdr:from>
    <xdr:ext cx="469744" cy="259045"/>
    <xdr:sp macro="" textlink="">
      <xdr:nvSpPr>
        <xdr:cNvPr id="148" name="n_1aveValue【体育館・プール】&#10;一人当たり面積">
          <a:extLst>
            <a:ext uri="{FF2B5EF4-FFF2-40B4-BE49-F238E27FC236}">
              <a16:creationId xmlns:a16="http://schemas.microsoft.com/office/drawing/2014/main" id="{00000000-0008-0000-0F00-000094000000}"/>
            </a:ext>
          </a:extLst>
        </xdr:cNvPr>
        <xdr:cNvSpPr txBox="1"/>
      </xdr:nvSpPr>
      <xdr:spPr>
        <a:xfrm>
          <a:off x="8271587" y="1012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79671</xdr:rowOff>
    </xdr:from>
    <xdr:ext cx="469744" cy="259045"/>
    <xdr:sp macro="" textlink="">
      <xdr:nvSpPr>
        <xdr:cNvPr id="149" name="n_2aveValue【体育館・プール】&#10;一人当たり面積">
          <a:extLst>
            <a:ext uri="{FF2B5EF4-FFF2-40B4-BE49-F238E27FC236}">
              <a16:creationId xmlns:a16="http://schemas.microsoft.com/office/drawing/2014/main" id="{00000000-0008-0000-0F00-000095000000}"/>
            </a:ext>
          </a:extLst>
        </xdr:cNvPr>
        <xdr:cNvSpPr txBox="1"/>
      </xdr:nvSpPr>
      <xdr:spPr>
        <a:xfrm>
          <a:off x="7509587" y="1013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73728</xdr:rowOff>
    </xdr:from>
    <xdr:ext cx="469744" cy="259045"/>
    <xdr:sp macro="" textlink="">
      <xdr:nvSpPr>
        <xdr:cNvPr id="150" name="n_3aveValue【体育館・プール】&#10;一人当たり面積">
          <a:extLst>
            <a:ext uri="{FF2B5EF4-FFF2-40B4-BE49-F238E27FC236}">
              <a16:creationId xmlns:a16="http://schemas.microsoft.com/office/drawing/2014/main" id="{00000000-0008-0000-0F00-000096000000}"/>
            </a:ext>
          </a:extLst>
        </xdr:cNvPr>
        <xdr:cNvSpPr txBox="1"/>
      </xdr:nvSpPr>
      <xdr:spPr>
        <a:xfrm>
          <a:off x="6712027" y="10132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59097</xdr:rowOff>
    </xdr:from>
    <xdr:ext cx="469744" cy="259045"/>
    <xdr:sp macro="" textlink="">
      <xdr:nvSpPr>
        <xdr:cNvPr id="151" name="n_4aveValue【体育館・プール】&#10;一人当たり面積">
          <a:extLst>
            <a:ext uri="{FF2B5EF4-FFF2-40B4-BE49-F238E27FC236}">
              <a16:creationId xmlns:a16="http://schemas.microsoft.com/office/drawing/2014/main" id="{00000000-0008-0000-0F00-000097000000}"/>
            </a:ext>
          </a:extLst>
        </xdr:cNvPr>
        <xdr:cNvSpPr txBox="1"/>
      </xdr:nvSpPr>
      <xdr:spPr>
        <a:xfrm>
          <a:off x="5937327" y="1011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6266</xdr:rowOff>
    </xdr:from>
    <xdr:ext cx="469744" cy="259045"/>
    <xdr:sp macro="" textlink="">
      <xdr:nvSpPr>
        <xdr:cNvPr id="152" name="n_1mainValue【体育館・プール】&#10;一人当たり面積">
          <a:extLst>
            <a:ext uri="{FF2B5EF4-FFF2-40B4-BE49-F238E27FC236}">
              <a16:creationId xmlns:a16="http://schemas.microsoft.com/office/drawing/2014/main" id="{00000000-0008-0000-0F00-000098000000}"/>
            </a:ext>
          </a:extLst>
        </xdr:cNvPr>
        <xdr:cNvSpPr txBox="1"/>
      </xdr:nvSpPr>
      <xdr:spPr>
        <a:xfrm>
          <a:off x="8271587" y="1073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7180</xdr:rowOff>
    </xdr:from>
    <xdr:ext cx="469744" cy="259045"/>
    <xdr:sp macro="" textlink="">
      <xdr:nvSpPr>
        <xdr:cNvPr id="153" name="n_2mainValue【体育館・プール】&#10;一人当たり面積">
          <a:extLst>
            <a:ext uri="{FF2B5EF4-FFF2-40B4-BE49-F238E27FC236}">
              <a16:creationId xmlns:a16="http://schemas.microsoft.com/office/drawing/2014/main" id="{00000000-0008-0000-0F00-000099000000}"/>
            </a:ext>
          </a:extLst>
        </xdr:cNvPr>
        <xdr:cNvSpPr txBox="1"/>
      </xdr:nvSpPr>
      <xdr:spPr>
        <a:xfrm>
          <a:off x="7509587" y="10736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7637</xdr:rowOff>
    </xdr:from>
    <xdr:ext cx="469744" cy="259045"/>
    <xdr:sp macro="" textlink="">
      <xdr:nvSpPr>
        <xdr:cNvPr id="154" name="n_3mainValue【体育館・プール】&#10;一人当たり面積">
          <a:extLst>
            <a:ext uri="{FF2B5EF4-FFF2-40B4-BE49-F238E27FC236}">
              <a16:creationId xmlns:a16="http://schemas.microsoft.com/office/drawing/2014/main" id="{00000000-0008-0000-0F00-00009A000000}"/>
            </a:ext>
          </a:extLst>
        </xdr:cNvPr>
        <xdr:cNvSpPr txBox="1"/>
      </xdr:nvSpPr>
      <xdr:spPr>
        <a:xfrm>
          <a:off x="6712027" y="1073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8094</xdr:rowOff>
    </xdr:from>
    <xdr:ext cx="469744" cy="259045"/>
    <xdr:sp macro="" textlink="">
      <xdr:nvSpPr>
        <xdr:cNvPr id="155" name="n_4mainValue【体育館・プール】&#10;一人当たり面積">
          <a:extLst>
            <a:ext uri="{FF2B5EF4-FFF2-40B4-BE49-F238E27FC236}">
              <a16:creationId xmlns:a16="http://schemas.microsoft.com/office/drawing/2014/main" id="{00000000-0008-0000-0F00-00009B000000}"/>
            </a:ext>
          </a:extLst>
        </xdr:cNvPr>
        <xdr:cNvSpPr txBox="1"/>
      </xdr:nvSpPr>
      <xdr:spPr>
        <a:xfrm>
          <a:off x="5937327" y="10737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8" name="正方形/長方形 157">
          <a:extLst>
            <a:ext uri="{FF2B5EF4-FFF2-40B4-BE49-F238E27FC236}">
              <a16:creationId xmlns:a16="http://schemas.microsoft.com/office/drawing/2014/main" id="{00000000-0008-0000-0F00-00009E00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9" name="正方形/長方形 158">
          <a:extLst>
            <a:ext uri="{FF2B5EF4-FFF2-40B4-BE49-F238E27FC236}">
              <a16:creationId xmlns:a16="http://schemas.microsoft.com/office/drawing/2014/main" id="{00000000-0008-0000-0F00-00009F00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0" name="正方形/長方形 159">
          <a:extLst>
            <a:ext uri="{FF2B5EF4-FFF2-40B4-BE49-F238E27FC236}">
              <a16:creationId xmlns:a16="http://schemas.microsoft.com/office/drawing/2014/main" id="{00000000-0008-0000-0F00-0000A000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1" name="正方形/長方形 160">
          <a:extLst>
            <a:ext uri="{FF2B5EF4-FFF2-40B4-BE49-F238E27FC236}">
              <a16:creationId xmlns:a16="http://schemas.microsoft.com/office/drawing/2014/main" id="{00000000-0008-0000-0F00-0000A100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2" name="正方形/長方形 161">
          <a:extLst>
            <a:ext uri="{FF2B5EF4-FFF2-40B4-BE49-F238E27FC236}">
              <a16:creationId xmlns:a16="http://schemas.microsoft.com/office/drawing/2014/main" id="{00000000-0008-0000-0F00-0000A200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3" name="正方形/長方形 162">
          <a:extLst>
            <a:ext uri="{FF2B5EF4-FFF2-40B4-BE49-F238E27FC236}">
              <a16:creationId xmlns:a16="http://schemas.microsoft.com/office/drawing/2014/main" id="{00000000-0008-0000-0F00-0000A300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2" name="テキスト ボックス 171">
          <a:extLst>
            <a:ext uri="{FF2B5EF4-FFF2-40B4-BE49-F238E27FC236}">
              <a16:creationId xmlns:a16="http://schemas.microsoft.com/office/drawing/2014/main" id="{00000000-0008-0000-0F00-0000AC000000}"/>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4" name="テキスト ボックス 173">
          <a:extLst>
            <a:ext uri="{FF2B5EF4-FFF2-40B4-BE49-F238E27FC236}">
              <a16:creationId xmlns:a16="http://schemas.microsoft.com/office/drawing/2014/main" id="{00000000-0008-0000-0F00-0000AE000000}"/>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76" name="テキスト ボックス 175">
          <a:extLst>
            <a:ext uri="{FF2B5EF4-FFF2-40B4-BE49-F238E27FC236}">
              <a16:creationId xmlns:a16="http://schemas.microsoft.com/office/drawing/2014/main" id="{00000000-0008-0000-0F00-0000B0000000}"/>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78" name="テキスト ボックス 177">
          <a:extLst>
            <a:ext uri="{FF2B5EF4-FFF2-40B4-BE49-F238E27FC236}">
              <a16:creationId xmlns:a16="http://schemas.microsoft.com/office/drawing/2014/main" id="{00000000-0008-0000-0F00-0000B2000000}"/>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79" name="【福祉施設】&#10;有形固定資産減価償却率グラフ枠">
          <a:extLst>
            <a:ext uri="{FF2B5EF4-FFF2-40B4-BE49-F238E27FC236}">
              <a16:creationId xmlns:a16="http://schemas.microsoft.com/office/drawing/2014/main" id="{00000000-0008-0000-0F00-0000B300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24764</xdr:rowOff>
    </xdr:from>
    <xdr:to>
      <xdr:col>24</xdr:col>
      <xdr:colOff>62865</xdr:colOff>
      <xdr:row>86</xdr:row>
      <xdr:rowOff>114300</xdr:rowOff>
    </xdr:to>
    <xdr:cxnSp macro="">
      <xdr:nvCxnSpPr>
        <xdr:cNvPr id="180" name="直線コネクタ 179">
          <a:extLst>
            <a:ext uri="{FF2B5EF4-FFF2-40B4-BE49-F238E27FC236}">
              <a16:creationId xmlns:a16="http://schemas.microsoft.com/office/drawing/2014/main" id="{00000000-0008-0000-0F00-0000B4000000}"/>
            </a:ext>
          </a:extLst>
        </xdr:cNvPr>
        <xdr:cNvCxnSpPr/>
      </xdr:nvCxnSpPr>
      <xdr:spPr>
        <a:xfrm flipV="1">
          <a:off x="4086225" y="13100684"/>
          <a:ext cx="0" cy="1430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1" name="【福祉施設】&#10;有形固定資産減価償却率最小値テキスト">
          <a:extLst>
            <a:ext uri="{FF2B5EF4-FFF2-40B4-BE49-F238E27FC236}">
              <a16:creationId xmlns:a16="http://schemas.microsoft.com/office/drawing/2014/main" id="{00000000-0008-0000-0F00-0000B5000000}"/>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2" name="直線コネクタ 181">
          <a:extLst>
            <a:ext uri="{FF2B5EF4-FFF2-40B4-BE49-F238E27FC236}">
              <a16:creationId xmlns:a16="http://schemas.microsoft.com/office/drawing/2014/main" id="{00000000-0008-0000-0F00-0000B6000000}"/>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142891</xdr:rowOff>
    </xdr:from>
    <xdr:ext cx="405111" cy="259045"/>
    <xdr:sp macro="" textlink="">
      <xdr:nvSpPr>
        <xdr:cNvPr id="183" name="【福祉施設】&#10;有形固定資産減価償却率最大値テキスト">
          <a:extLst>
            <a:ext uri="{FF2B5EF4-FFF2-40B4-BE49-F238E27FC236}">
              <a16:creationId xmlns:a16="http://schemas.microsoft.com/office/drawing/2014/main" id="{00000000-0008-0000-0F00-0000B7000000}"/>
            </a:ext>
          </a:extLst>
        </xdr:cNvPr>
        <xdr:cNvSpPr txBox="1"/>
      </xdr:nvSpPr>
      <xdr:spPr>
        <a:xfrm>
          <a:off x="4124960" y="12883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24764</xdr:rowOff>
    </xdr:from>
    <xdr:to>
      <xdr:col>24</xdr:col>
      <xdr:colOff>152400</xdr:colOff>
      <xdr:row>78</xdr:row>
      <xdr:rowOff>24764</xdr:rowOff>
    </xdr:to>
    <xdr:cxnSp macro="">
      <xdr:nvCxnSpPr>
        <xdr:cNvPr id="184" name="直線コネクタ 183">
          <a:extLst>
            <a:ext uri="{FF2B5EF4-FFF2-40B4-BE49-F238E27FC236}">
              <a16:creationId xmlns:a16="http://schemas.microsoft.com/office/drawing/2014/main" id="{00000000-0008-0000-0F00-0000B8000000}"/>
            </a:ext>
          </a:extLst>
        </xdr:cNvPr>
        <xdr:cNvCxnSpPr/>
      </xdr:nvCxnSpPr>
      <xdr:spPr>
        <a:xfrm>
          <a:off x="4020820" y="131006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89552</xdr:rowOff>
    </xdr:from>
    <xdr:ext cx="405111" cy="259045"/>
    <xdr:sp macro="" textlink="">
      <xdr:nvSpPr>
        <xdr:cNvPr id="185" name="【福祉施設】&#10;有形固定資産減価償却率平均値テキスト">
          <a:extLst>
            <a:ext uri="{FF2B5EF4-FFF2-40B4-BE49-F238E27FC236}">
              <a16:creationId xmlns:a16="http://schemas.microsoft.com/office/drawing/2014/main" id="{00000000-0008-0000-0F00-0000B9000000}"/>
            </a:ext>
          </a:extLst>
        </xdr:cNvPr>
        <xdr:cNvSpPr txBox="1"/>
      </xdr:nvSpPr>
      <xdr:spPr>
        <a:xfrm>
          <a:off x="4124960" y="13668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111125</xdr:rowOff>
    </xdr:from>
    <xdr:to>
      <xdr:col>24</xdr:col>
      <xdr:colOff>114300</xdr:colOff>
      <xdr:row>82</xdr:row>
      <xdr:rowOff>41275</xdr:rowOff>
    </xdr:to>
    <xdr:sp macro="" textlink="">
      <xdr:nvSpPr>
        <xdr:cNvPr id="186" name="フローチャート: 判断 185">
          <a:extLst>
            <a:ext uri="{FF2B5EF4-FFF2-40B4-BE49-F238E27FC236}">
              <a16:creationId xmlns:a16="http://schemas.microsoft.com/office/drawing/2014/main" id="{00000000-0008-0000-0F00-0000BA000000}"/>
            </a:ext>
          </a:extLst>
        </xdr:cNvPr>
        <xdr:cNvSpPr/>
      </xdr:nvSpPr>
      <xdr:spPr>
        <a:xfrm>
          <a:off x="4036060" y="13689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103505</xdr:rowOff>
    </xdr:from>
    <xdr:to>
      <xdr:col>20</xdr:col>
      <xdr:colOff>38100</xdr:colOff>
      <xdr:row>82</xdr:row>
      <xdr:rowOff>33655</xdr:rowOff>
    </xdr:to>
    <xdr:sp macro="" textlink="">
      <xdr:nvSpPr>
        <xdr:cNvPr id="187" name="フローチャート: 判断 186">
          <a:extLst>
            <a:ext uri="{FF2B5EF4-FFF2-40B4-BE49-F238E27FC236}">
              <a16:creationId xmlns:a16="http://schemas.microsoft.com/office/drawing/2014/main" id="{00000000-0008-0000-0F00-0000BB000000}"/>
            </a:ext>
          </a:extLst>
        </xdr:cNvPr>
        <xdr:cNvSpPr/>
      </xdr:nvSpPr>
      <xdr:spPr>
        <a:xfrm>
          <a:off x="3312160" y="136823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188" name="フローチャート: 判断 187">
          <a:extLst>
            <a:ext uri="{FF2B5EF4-FFF2-40B4-BE49-F238E27FC236}">
              <a16:creationId xmlns:a16="http://schemas.microsoft.com/office/drawing/2014/main" id="{00000000-0008-0000-0F00-0000BC000000}"/>
            </a:ext>
          </a:extLst>
        </xdr:cNvPr>
        <xdr:cNvSpPr/>
      </xdr:nvSpPr>
      <xdr:spPr>
        <a:xfrm>
          <a:off x="2514600" y="136823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50164</xdr:rowOff>
    </xdr:from>
    <xdr:to>
      <xdr:col>10</xdr:col>
      <xdr:colOff>165100</xdr:colOff>
      <xdr:row>81</xdr:row>
      <xdr:rowOff>151764</xdr:rowOff>
    </xdr:to>
    <xdr:sp macro="" textlink="">
      <xdr:nvSpPr>
        <xdr:cNvPr id="189" name="フローチャート: 判断 188">
          <a:extLst>
            <a:ext uri="{FF2B5EF4-FFF2-40B4-BE49-F238E27FC236}">
              <a16:creationId xmlns:a16="http://schemas.microsoft.com/office/drawing/2014/main" id="{00000000-0008-0000-0F00-0000BD000000}"/>
            </a:ext>
          </a:extLst>
        </xdr:cNvPr>
        <xdr:cNvSpPr/>
      </xdr:nvSpPr>
      <xdr:spPr>
        <a:xfrm>
          <a:off x="1739900" y="13629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23495</xdr:rowOff>
    </xdr:from>
    <xdr:to>
      <xdr:col>6</xdr:col>
      <xdr:colOff>38100</xdr:colOff>
      <xdr:row>81</xdr:row>
      <xdr:rowOff>125095</xdr:rowOff>
    </xdr:to>
    <xdr:sp macro="" textlink="">
      <xdr:nvSpPr>
        <xdr:cNvPr id="190" name="フローチャート: 判断 189">
          <a:extLst>
            <a:ext uri="{FF2B5EF4-FFF2-40B4-BE49-F238E27FC236}">
              <a16:creationId xmlns:a16="http://schemas.microsoft.com/office/drawing/2014/main" id="{00000000-0008-0000-0F00-0000BE000000}"/>
            </a:ext>
          </a:extLst>
        </xdr:cNvPr>
        <xdr:cNvSpPr/>
      </xdr:nvSpPr>
      <xdr:spPr>
        <a:xfrm>
          <a:off x="965200" y="136023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1" name="テキスト ボックス 190">
          <a:extLst>
            <a:ext uri="{FF2B5EF4-FFF2-40B4-BE49-F238E27FC236}">
              <a16:creationId xmlns:a16="http://schemas.microsoft.com/office/drawing/2014/main" id="{00000000-0008-0000-0F00-0000BF00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2" name="テキスト ボックス 191">
          <a:extLst>
            <a:ext uri="{FF2B5EF4-FFF2-40B4-BE49-F238E27FC236}">
              <a16:creationId xmlns:a16="http://schemas.microsoft.com/office/drawing/2014/main" id="{00000000-0008-0000-0F00-0000C000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3" name="テキスト ボックス 192">
          <a:extLst>
            <a:ext uri="{FF2B5EF4-FFF2-40B4-BE49-F238E27FC236}">
              <a16:creationId xmlns:a16="http://schemas.microsoft.com/office/drawing/2014/main" id="{00000000-0008-0000-0F00-0000C100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4" name="テキスト ボックス 193">
          <a:extLst>
            <a:ext uri="{FF2B5EF4-FFF2-40B4-BE49-F238E27FC236}">
              <a16:creationId xmlns:a16="http://schemas.microsoft.com/office/drawing/2014/main" id="{00000000-0008-0000-0F00-0000C200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00000000-0008-0000-0F00-0000C300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107314</xdr:rowOff>
    </xdr:from>
    <xdr:to>
      <xdr:col>20</xdr:col>
      <xdr:colOff>38100</xdr:colOff>
      <xdr:row>82</xdr:row>
      <xdr:rowOff>37464</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3312160" y="136861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67311</xdr:rowOff>
    </xdr:from>
    <xdr:to>
      <xdr:col>15</xdr:col>
      <xdr:colOff>101600</xdr:colOff>
      <xdr:row>81</xdr:row>
      <xdr:rowOff>168911</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2514600" y="1364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118111</xdr:rowOff>
    </xdr:from>
    <xdr:to>
      <xdr:col>19</xdr:col>
      <xdr:colOff>177800</xdr:colOff>
      <xdr:row>81</xdr:row>
      <xdr:rowOff>158114</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2565400" y="13696951"/>
          <a:ext cx="78994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69214</xdr:rowOff>
    </xdr:from>
    <xdr:to>
      <xdr:col>10</xdr:col>
      <xdr:colOff>165100</xdr:colOff>
      <xdr:row>81</xdr:row>
      <xdr:rowOff>170814</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1739900" y="1364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118111</xdr:rowOff>
    </xdr:from>
    <xdr:to>
      <xdr:col>15</xdr:col>
      <xdr:colOff>50800</xdr:colOff>
      <xdr:row>81</xdr:row>
      <xdr:rowOff>120014</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flipV="1">
          <a:off x="1790700" y="13696951"/>
          <a:ext cx="7747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34925</xdr:rowOff>
    </xdr:from>
    <xdr:to>
      <xdr:col>6</xdr:col>
      <xdr:colOff>38100</xdr:colOff>
      <xdr:row>81</xdr:row>
      <xdr:rowOff>136525</xdr:rowOff>
    </xdr:to>
    <xdr:sp macro="" textlink="">
      <xdr:nvSpPr>
        <xdr:cNvPr id="201" name="楕円 200">
          <a:extLst>
            <a:ext uri="{FF2B5EF4-FFF2-40B4-BE49-F238E27FC236}">
              <a16:creationId xmlns:a16="http://schemas.microsoft.com/office/drawing/2014/main" id="{00000000-0008-0000-0F00-0000C9000000}"/>
            </a:ext>
          </a:extLst>
        </xdr:cNvPr>
        <xdr:cNvSpPr/>
      </xdr:nvSpPr>
      <xdr:spPr>
        <a:xfrm>
          <a:off x="965200" y="136137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85725</xdr:rowOff>
    </xdr:from>
    <xdr:to>
      <xdr:col>10</xdr:col>
      <xdr:colOff>114300</xdr:colOff>
      <xdr:row>81</xdr:row>
      <xdr:rowOff>120014</xdr:rowOff>
    </xdr:to>
    <xdr:cxnSp macro="">
      <xdr:nvCxnSpPr>
        <xdr:cNvPr id="202" name="直線コネクタ 201">
          <a:extLst>
            <a:ext uri="{FF2B5EF4-FFF2-40B4-BE49-F238E27FC236}">
              <a16:creationId xmlns:a16="http://schemas.microsoft.com/office/drawing/2014/main" id="{00000000-0008-0000-0F00-0000CA000000}"/>
            </a:ext>
          </a:extLst>
        </xdr:cNvPr>
        <xdr:cNvCxnSpPr/>
      </xdr:nvCxnSpPr>
      <xdr:spPr>
        <a:xfrm>
          <a:off x="1008380" y="13664565"/>
          <a:ext cx="78232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50182</xdr:rowOff>
    </xdr:from>
    <xdr:ext cx="405111" cy="259045"/>
    <xdr:sp macro="" textlink="">
      <xdr:nvSpPr>
        <xdr:cNvPr id="203" name="n_1aveValue【福祉施設】&#10;有形固定資産減価償却率">
          <a:extLst>
            <a:ext uri="{FF2B5EF4-FFF2-40B4-BE49-F238E27FC236}">
              <a16:creationId xmlns:a16="http://schemas.microsoft.com/office/drawing/2014/main" id="{00000000-0008-0000-0F00-0000CB000000}"/>
            </a:ext>
          </a:extLst>
        </xdr:cNvPr>
        <xdr:cNvSpPr txBox="1"/>
      </xdr:nvSpPr>
      <xdr:spPr>
        <a:xfrm>
          <a:off x="3170564"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24782</xdr:rowOff>
    </xdr:from>
    <xdr:ext cx="405111" cy="259045"/>
    <xdr:sp macro="" textlink="">
      <xdr:nvSpPr>
        <xdr:cNvPr id="204" name="n_2aveValue【福祉施設】&#10;有形固定資産減価償却率">
          <a:extLst>
            <a:ext uri="{FF2B5EF4-FFF2-40B4-BE49-F238E27FC236}">
              <a16:creationId xmlns:a16="http://schemas.microsoft.com/office/drawing/2014/main" id="{00000000-0008-0000-0F00-0000CC000000}"/>
            </a:ext>
          </a:extLst>
        </xdr:cNvPr>
        <xdr:cNvSpPr txBox="1"/>
      </xdr:nvSpPr>
      <xdr:spPr>
        <a:xfrm>
          <a:off x="2385704" y="1377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168291</xdr:rowOff>
    </xdr:from>
    <xdr:ext cx="405111" cy="259045"/>
    <xdr:sp macro="" textlink="">
      <xdr:nvSpPr>
        <xdr:cNvPr id="205" name="n_3aveValue【福祉施設】&#10;有形固定資産減価償却率">
          <a:extLst>
            <a:ext uri="{FF2B5EF4-FFF2-40B4-BE49-F238E27FC236}">
              <a16:creationId xmlns:a16="http://schemas.microsoft.com/office/drawing/2014/main" id="{00000000-0008-0000-0F00-0000CD000000}"/>
            </a:ext>
          </a:extLst>
        </xdr:cNvPr>
        <xdr:cNvSpPr txBox="1"/>
      </xdr:nvSpPr>
      <xdr:spPr>
        <a:xfrm>
          <a:off x="1611004" y="13411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141622</xdr:rowOff>
    </xdr:from>
    <xdr:ext cx="405111" cy="259045"/>
    <xdr:sp macro="" textlink="">
      <xdr:nvSpPr>
        <xdr:cNvPr id="206" name="n_4aveValue【福祉施設】&#10;有形固定資産減価償却率">
          <a:extLst>
            <a:ext uri="{FF2B5EF4-FFF2-40B4-BE49-F238E27FC236}">
              <a16:creationId xmlns:a16="http://schemas.microsoft.com/office/drawing/2014/main" id="{00000000-0008-0000-0F00-0000CE000000}"/>
            </a:ext>
          </a:extLst>
        </xdr:cNvPr>
        <xdr:cNvSpPr txBox="1"/>
      </xdr:nvSpPr>
      <xdr:spPr>
        <a:xfrm>
          <a:off x="836304" y="1338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28591</xdr:rowOff>
    </xdr:from>
    <xdr:ext cx="405111" cy="259045"/>
    <xdr:sp macro="" textlink="">
      <xdr:nvSpPr>
        <xdr:cNvPr id="207" name="n_1mainValue【福祉施設】&#10;有形固定資産減価償却率">
          <a:extLst>
            <a:ext uri="{FF2B5EF4-FFF2-40B4-BE49-F238E27FC236}">
              <a16:creationId xmlns:a16="http://schemas.microsoft.com/office/drawing/2014/main" id="{00000000-0008-0000-0F00-0000CF000000}"/>
            </a:ext>
          </a:extLst>
        </xdr:cNvPr>
        <xdr:cNvSpPr txBox="1"/>
      </xdr:nvSpPr>
      <xdr:spPr>
        <a:xfrm>
          <a:off x="3170564" y="13775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13988</xdr:rowOff>
    </xdr:from>
    <xdr:ext cx="405111" cy="259045"/>
    <xdr:sp macro="" textlink="">
      <xdr:nvSpPr>
        <xdr:cNvPr id="208" name="n_2mainValue【福祉施設】&#10;有形固定資産減価償却率">
          <a:extLst>
            <a:ext uri="{FF2B5EF4-FFF2-40B4-BE49-F238E27FC236}">
              <a16:creationId xmlns:a16="http://schemas.microsoft.com/office/drawing/2014/main" id="{00000000-0008-0000-0F00-0000D0000000}"/>
            </a:ext>
          </a:extLst>
        </xdr:cNvPr>
        <xdr:cNvSpPr txBox="1"/>
      </xdr:nvSpPr>
      <xdr:spPr>
        <a:xfrm>
          <a:off x="2385704" y="1342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161941</xdr:rowOff>
    </xdr:from>
    <xdr:ext cx="405111" cy="259045"/>
    <xdr:sp macro="" textlink="">
      <xdr:nvSpPr>
        <xdr:cNvPr id="209" name="n_3mainValue【福祉施設】&#10;有形固定資産減価償却率">
          <a:extLst>
            <a:ext uri="{FF2B5EF4-FFF2-40B4-BE49-F238E27FC236}">
              <a16:creationId xmlns:a16="http://schemas.microsoft.com/office/drawing/2014/main" id="{00000000-0008-0000-0F00-0000D1000000}"/>
            </a:ext>
          </a:extLst>
        </xdr:cNvPr>
        <xdr:cNvSpPr txBox="1"/>
      </xdr:nvSpPr>
      <xdr:spPr>
        <a:xfrm>
          <a:off x="1611004" y="13740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127652</xdr:rowOff>
    </xdr:from>
    <xdr:ext cx="405111" cy="259045"/>
    <xdr:sp macro="" textlink="">
      <xdr:nvSpPr>
        <xdr:cNvPr id="210" name="n_4mainValue【福祉施設】&#10;有形固定資産減価償却率">
          <a:extLst>
            <a:ext uri="{FF2B5EF4-FFF2-40B4-BE49-F238E27FC236}">
              <a16:creationId xmlns:a16="http://schemas.microsoft.com/office/drawing/2014/main" id="{00000000-0008-0000-0F00-0000D2000000}"/>
            </a:ext>
          </a:extLst>
        </xdr:cNvPr>
        <xdr:cNvSpPr txBox="1"/>
      </xdr:nvSpPr>
      <xdr:spPr>
        <a:xfrm>
          <a:off x="836304" y="13706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17" name="正方形/長方形 216">
          <a:extLst>
            <a:ext uri="{FF2B5EF4-FFF2-40B4-BE49-F238E27FC236}">
              <a16:creationId xmlns:a16="http://schemas.microsoft.com/office/drawing/2014/main" id="{00000000-0008-0000-0F00-0000D900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8" name="正方形/長方形 217">
          <a:extLst>
            <a:ext uri="{FF2B5EF4-FFF2-40B4-BE49-F238E27FC236}">
              <a16:creationId xmlns:a16="http://schemas.microsoft.com/office/drawing/2014/main" id="{00000000-0008-0000-0F00-0000DA00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2" name="テキスト ボックス 231">
          <a:extLst>
            <a:ext uri="{FF2B5EF4-FFF2-40B4-BE49-F238E27FC236}">
              <a16:creationId xmlns:a16="http://schemas.microsoft.com/office/drawing/2014/main" id="{00000000-0008-0000-0F00-0000E800000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3" name="【福祉施設】&#10;一人当たり面積グラフ枠">
          <a:extLst>
            <a:ext uri="{FF2B5EF4-FFF2-40B4-BE49-F238E27FC236}">
              <a16:creationId xmlns:a16="http://schemas.microsoft.com/office/drawing/2014/main" id="{00000000-0008-0000-0F00-0000E900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36195</xdr:rowOff>
    </xdr:from>
    <xdr:to>
      <xdr:col>54</xdr:col>
      <xdr:colOff>189865</xdr:colOff>
      <xdr:row>86</xdr:row>
      <xdr:rowOff>112776</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flipV="1">
          <a:off x="9219565" y="13279755"/>
          <a:ext cx="0" cy="125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116603</xdr:rowOff>
    </xdr:from>
    <xdr:ext cx="469744" cy="259045"/>
    <xdr:sp macro="" textlink="">
      <xdr:nvSpPr>
        <xdr:cNvPr id="235" name="【福祉施設】&#10;一人当たり面積最小値テキスト">
          <a:extLst>
            <a:ext uri="{FF2B5EF4-FFF2-40B4-BE49-F238E27FC236}">
              <a16:creationId xmlns:a16="http://schemas.microsoft.com/office/drawing/2014/main" id="{00000000-0008-0000-0F00-0000EB000000}"/>
            </a:ext>
          </a:extLst>
        </xdr:cNvPr>
        <xdr:cNvSpPr txBox="1"/>
      </xdr:nvSpPr>
      <xdr:spPr>
        <a:xfrm>
          <a:off x="9258300" y="14533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112776</xdr:rowOff>
    </xdr:from>
    <xdr:to>
      <xdr:col>55</xdr:col>
      <xdr:colOff>88900</xdr:colOff>
      <xdr:row>86</xdr:row>
      <xdr:rowOff>112776</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9154160" y="145298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154322</xdr:rowOff>
    </xdr:from>
    <xdr:ext cx="469744" cy="259045"/>
    <xdr:sp macro="" textlink="">
      <xdr:nvSpPr>
        <xdr:cNvPr id="237" name="【福祉施設】&#10;一人当たり面積最大値テキスト">
          <a:extLst>
            <a:ext uri="{FF2B5EF4-FFF2-40B4-BE49-F238E27FC236}">
              <a16:creationId xmlns:a16="http://schemas.microsoft.com/office/drawing/2014/main" id="{00000000-0008-0000-0F00-0000ED000000}"/>
            </a:ext>
          </a:extLst>
        </xdr:cNvPr>
        <xdr:cNvSpPr txBox="1"/>
      </xdr:nvSpPr>
      <xdr:spPr>
        <a:xfrm>
          <a:off x="9258300" y="13062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36195</xdr:rowOff>
    </xdr:from>
    <xdr:to>
      <xdr:col>55</xdr:col>
      <xdr:colOff>88900</xdr:colOff>
      <xdr:row>79</xdr:row>
      <xdr:rowOff>36195</xdr:rowOff>
    </xdr:to>
    <xdr:cxnSp macro="">
      <xdr:nvCxnSpPr>
        <xdr:cNvPr id="238" name="直線コネクタ 237">
          <a:extLst>
            <a:ext uri="{FF2B5EF4-FFF2-40B4-BE49-F238E27FC236}">
              <a16:creationId xmlns:a16="http://schemas.microsoft.com/office/drawing/2014/main" id="{00000000-0008-0000-0F00-0000EE000000}"/>
            </a:ext>
          </a:extLst>
        </xdr:cNvPr>
        <xdr:cNvCxnSpPr/>
      </xdr:nvCxnSpPr>
      <xdr:spPr>
        <a:xfrm>
          <a:off x="9154160" y="132797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7256</xdr:rowOff>
    </xdr:from>
    <xdr:ext cx="469744" cy="259045"/>
    <xdr:sp macro="" textlink="">
      <xdr:nvSpPr>
        <xdr:cNvPr id="239" name="【福祉施設】&#10;一人当たり面積平均値テキスト">
          <a:extLst>
            <a:ext uri="{FF2B5EF4-FFF2-40B4-BE49-F238E27FC236}">
              <a16:creationId xmlns:a16="http://schemas.microsoft.com/office/drawing/2014/main" id="{00000000-0008-0000-0F00-0000EF000000}"/>
            </a:ext>
          </a:extLst>
        </xdr:cNvPr>
        <xdr:cNvSpPr txBox="1"/>
      </xdr:nvSpPr>
      <xdr:spPr>
        <a:xfrm>
          <a:off x="9258300" y="142566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28829</xdr:rowOff>
    </xdr:from>
    <xdr:to>
      <xdr:col>55</xdr:col>
      <xdr:colOff>50800</xdr:colOff>
      <xdr:row>85</xdr:row>
      <xdr:rowOff>130429</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9192260" y="142782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58928</xdr:rowOff>
    </xdr:from>
    <xdr:to>
      <xdr:col>50</xdr:col>
      <xdr:colOff>165100</xdr:colOff>
      <xdr:row>85</xdr:row>
      <xdr:rowOff>160528</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8445500" y="1430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78739</xdr:rowOff>
    </xdr:from>
    <xdr:to>
      <xdr:col>46</xdr:col>
      <xdr:colOff>38100</xdr:colOff>
      <xdr:row>86</xdr:row>
      <xdr:rowOff>8889</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7670800" y="143281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90170</xdr:rowOff>
    </xdr:from>
    <xdr:to>
      <xdr:col>41</xdr:col>
      <xdr:colOff>101600</xdr:colOff>
      <xdr:row>86</xdr:row>
      <xdr:rowOff>20320</xdr:rowOff>
    </xdr:to>
    <xdr:sp macro="" textlink="">
      <xdr:nvSpPr>
        <xdr:cNvPr id="243" name="フローチャート: 判断 242">
          <a:extLst>
            <a:ext uri="{FF2B5EF4-FFF2-40B4-BE49-F238E27FC236}">
              <a16:creationId xmlns:a16="http://schemas.microsoft.com/office/drawing/2014/main" id="{00000000-0008-0000-0F00-0000F3000000}"/>
            </a:ext>
          </a:extLst>
        </xdr:cNvPr>
        <xdr:cNvSpPr/>
      </xdr:nvSpPr>
      <xdr:spPr>
        <a:xfrm>
          <a:off x="6873240" y="14339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104267</xdr:rowOff>
    </xdr:from>
    <xdr:to>
      <xdr:col>36</xdr:col>
      <xdr:colOff>165100</xdr:colOff>
      <xdr:row>86</xdr:row>
      <xdr:rowOff>34417</xdr:rowOff>
    </xdr:to>
    <xdr:sp macro="" textlink="">
      <xdr:nvSpPr>
        <xdr:cNvPr id="244" name="フローチャート: 判断 243">
          <a:extLst>
            <a:ext uri="{FF2B5EF4-FFF2-40B4-BE49-F238E27FC236}">
              <a16:creationId xmlns:a16="http://schemas.microsoft.com/office/drawing/2014/main" id="{00000000-0008-0000-0F00-0000F4000000}"/>
            </a:ext>
          </a:extLst>
        </xdr:cNvPr>
        <xdr:cNvSpPr/>
      </xdr:nvSpPr>
      <xdr:spPr>
        <a:xfrm>
          <a:off x="6098540" y="143536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00000000-0008-0000-0F00-0000F900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59689</xdr:rowOff>
    </xdr:from>
    <xdr:to>
      <xdr:col>50</xdr:col>
      <xdr:colOff>165100</xdr:colOff>
      <xdr:row>85</xdr:row>
      <xdr:rowOff>161289</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445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145796</xdr:rowOff>
    </xdr:from>
    <xdr:to>
      <xdr:col>46</xdr:col>
      <xdr:colOff>38100</xdr:colOff>
      <xdr:row>86</xdr:row>
      <xdr:rowOff>75946</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7670800" y="143951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110489</xdr:rowOff>
    </xdr:from>
    <xdr:to>
      <xdr:col>50</xdr:col>
      <xdr:colOff>114300</xdr:colOff>
      <xdr:row>86</xdr:row>
      <xdr:rowOff>25146</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flipV="1">
          <a:off x="7713980" y="14359889"/>
          <a:ext cx="782320" cy="8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146938</xdr:rowOff>
    </xdr:from>
    <xdr:to>
      <xdr:col>41</xdr:col>
      <xdr:colOff>101600</xdr:colOff>
      <xdr:row>86</xdr:row>
      <xdr:rowOff>77088</xdr:rowOff>
    </xdr:to>
    <xdr:sp macro="" textlink="">
      <xdr:nvSpPr>
        <xdr:cNvPr id="253" name="楕円 252">
          <a:extLst>
            <a:ext uri="{FF2B5EF4-FFF2-40B4-BE49-F238E27FC236}">
              <a16:creationId xmlns:a16="http://schemas.microsoft.com/office/drawing/2014/main" id="{00000000-0008-0000-0F00-0000FD000000}"/>
            </a:ext>
          </a:extLst>
        </xdr:cNvPr>
        <xdr:cNvSpPr/>
      </xdr:nvSpPr>
      <xdr:spPr>
        <a:xfrm>
          <a:off x="6873240" y="143963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25146</xdr:rowOff>
    </xdr:from>
    <xdr:to>
      <xdr:col>45</xdr:col>
      <xdr:colOff>177800</xdr:colOff>
      <xdr:row>86</xdr:row>
      <xdr:rowOff>26288</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flipV="1">
          <a:off x="6924040" y="14442186"/>
          <a:ext cx="78994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130175</xdr:rowOff>
    </xdr:from>
    <xdr:to>
      <xdr:col>36</xdr:col>
      <xdr:colOff>165100</xdr:colOff>
      <xdr:row>86</xdr:row>
      <xdr:rowOff>60325</xdr:rowOff>
    </xdr:to>
    <xdr:sp macro="" textlink="">
      <xdr:nvSpPr>
        <xdr:cNvPr id="255" name="楕円 254">
          <a:extLst>
            <a:ext uri="{FF2B5EF4-FFF2-40B4-BE49-F238E27FC236}">
              <a16:creationId xmlns:a16="http://schemas.microsoft.com/office/drawing/2014/main" id="{00000000-0008-0000-0F00-0000FF000000}"/>
            </a:ext>
          </a:extLst>
        </xdr:cNvPr>
        <xdr:cNvSpPr/>
      </xdr:nvSpPr>
      <xdr:spPr>
        <a:xfrm>
          <a:off x="6098540" y="14379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9525</xdr:rowOff>
    </xdr:from>
    <xdr:to>
      <xdr:col>41</xdr:col>
      <xdr:colOff>50800</xdr:colOff>
      <xdr:row>86</xdr:row>
      <xdr:rowOff>26288</xdr:rowOff>
    </xdr:to>
    <xdr:cxnSp macro="">
      <xdr:nvCxnSpPr>
        <xdr:cNvPr id="256" name="直線コネクタ 255">
          <a:extLst>
            <a:ext uri="{FF2B5EF4-FFF2-40B4-BE49-F238E27FC236}">
              <a16:creationId xmlns:a16="http://schemas.microsoft.com/office/drawing/2014/main" id="{00000000-0008-0000-0F00-000000010000}"/>
            </a:ext>
          </a:extLst>
        </xdr:cNvPr>
        <xdr:cNvCxnSpPr/>
      </xdr:nvCxnSpPr>
      <xdr:spPr>
        <a:xfrm>
          <a:off x="6149340" y="14426565"/>
          <a:ext cx="774700" cy="1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5605</xdr:rowOff>
    </xdr:from>
    <xdr:ext cx="469744" cy="259045"/>
    <xdr:sp macro="" textlink="">
      <xdr:nvSpPr>
        <xdr:cNvPr id="257" name="n_1aveValue【福祉施設】&#10;一人当たり面積">
          <a:extLst>
            <a:ext uri="{FF2B5EF4-FFF2-40B4-BE49-F238E27FC236}">
              <a16:creationId xmlns:a16="http://schemas.microsoft.com/office/drawing/2014/main" id="{00000000-0008-0000-0F00-000001010000}"/>
            </a:ext>
          </a:extLst>
        </xdr:cNvPr>
        <xdr:cNvSpPr txBox="1"/>
      </xdr:nvSpPr>
      <xdr:spPr>
        <a:xfrm>
          <a:off x="8271587" y="1408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25416</xdr:rowOff>
    </xdr:from>
    <xdr:ext cx="469744" cy="259045"/>
    <xdr:sp macro="" textlink="">
      <xdr:nvSpPr>
        <xdr:cNvPr id="258" name="n_2aveValue【福祉施設】&#10;一人当たり面積">
          <a:extLst>
            <a:ext uri="{FF2B5EF4-FFF2-40B4-BE49-F238E27FC236}">
              <a16:creationId xmlns:a16="http://schemas.microsoft.com/office/drawing/2014/main" id="{00000000-0008-0000-0F00-000002010000}"/>
            </a:ext>
          </a:extLst>
        </xdr:cNvPr>
        <xdr:cNvSpPr txBox="1"/>
      </xdr:nvSpPr>
      <xdr:spPr>
        <a:xfrm>
          <a:off x="7509587" y="1410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36847</xdr:rowOff>
    </xdr:from>
    <xdr:ext cx="469744" cy="259045"/>
    <xdr:sp macro="" textlink="">
      <xdr:nvSpPr>
        <xdr:cNvPr id="259" name="n_3aveValue【福祉施設】&#10;一人当たり面積">
          <a:extLst>
            <a:ext uri="{FF2B5EF4-FFF2-40B4-BE49-F238E27FC236}">
              <a16:creationId xmlns:a16="http://schemas.microsoft.com/office/drawing/2014/main" id="{00000000-0008-0000-0F00-000003010000}"/>
            </a:ext>
          </a:extLst>
        </xdr:cNvPr>
        <xdr:cNvSpPr txBox="1"/>
      </xdr:nvSpPr>
      <xdr:spPr>
        <a:xfrm>
          <a:off x="67120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50944</xdr:rowOff>
    </xdr:from>
    <xdr:ext cx="469744" cy="259045"/>
    <xdr:sp macro="" textlink="">
      <xdr:nvSpPr>
        <xdr:cNvPr id="260" name="n_4aveValue【福祉施設】&#10;一人当たり面積">
          <a:extLst>
            <a:ext uri="{FF2B5EF4-FFF2-40B4-BE49-F238E27FC236}">
              <a16:creationId xmlns:a16="http://schemas.microsoft.com/office/drawing/2014/main" id="{00000000-0008-0000-0F00-000004010000}"/>
            </a:ext>
          </a:extLst>
        </xdr:cNvPr>
        <xdr:cNvSpPr txBox="1"/>
      </xdr:nvSpPr>
      <xdr:spPr>
        <a:xfrm>
          <a:off x="5937327" y="1413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152416</xdr:rowOff>
    </xdr:from>
    <xdr:ext cx="469744" cy="259045"/>
    <xdr:sp macro="" textlink="">
      <xdr:nvSpPr>
        <xdr:cNvPr id="261" name="n_1mainValue【福祉施設】&#10;一人当たり面積">
          <a:extLst>
            <a:ext uri="{FF2B5EF4-FFF2-40B4-BE49-F238E27FC236}">
              <a16:creationId xmlns:a16="http://schemas.microsoft.com/office/drawing/2014/main" id="{00000000-0008-0000-0F00-000005010000}"/>
            </a:ext>
          </a:extLst>
        </xdr:cNvPr>
        <xdr:cNvSpPr txBox="1"/>
      </xdr:nvSpPr>
      <xdr:spPr>
        <a:xfrm>
          <a:off x="8271587"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67073</xdr:rowOff>
    </xdr:from>
    <xdr:ext cx="469744" cy="259045"/>
    <xdr:sp macro="" textlink="">
      <xdr:nvSpPr>
        <xdr:cNvPr id="262" name="n_2mainValue【福祉施設】&#10;一人当たり面積">
          <a:extLst>
            <a:ext uri="{FF2B5EF4-FFF2-40B4-BE49-F238E27FC236}">
              <a16:creationId xmlns:a16="http://schemas.microsoft.com/office/drawing/2014/main" id="{00000000-0008-0000-0F00-000006010000}"/>
            </a:ext>
          </a:extLst>
        </xdr:cNvPr>
        <xdr:cNvSpPr txBox="1"/>
      </xdr:nvSpPr>
      <xdr:spPr>
        <a:xfrm>
          <a:off x="7509587" y="1448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68215</xdr:rowOff>
    </xdr:from>
    <xdr:ext cx="469744" cy="259045"/>
    <xdr:sp macro="" textlink="">
      <xdr:nvSpPr>
        <xdr:cNvPr id="263" name="n_3mainValue【福祉施設】&#10;一人当たり面積">
          <a:extLst>
            <a:ext uri="{FF2B5EF4-FFF2-40B4-BE49-F238E27FC236}">
              <a16:creationId xmlns:a16="http://schemas.microsoft.com/office/drawing/2014/main" id="{00000000-0008-0000-0F00-000007010000}"/>
            </a:ext>
          </a:extLst>
        </xdr:cNvPr>
        <xdr:cNvSpPr txBox="1"/>
      </xdr:nvSpPr>
      <xdr:spPr>
        <a:xfrm>
          <a:off x="6712027" y="14485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51452</xdr:rowOff>
    </xdr:from>
    <xdr:ext cx="469744" cy="259045"/>
    <xdr:sp macro="" textlink="">
      <xdr:nvSpPr>
        <xdr:cNvPr id="264" name="n_4mainValue【福祉施設】&#10;一人当たり面積">
          <a:extLst>
            <a:ext uri="{FF2B5EF4-FFF2-40B4-BE49-F238E27FC236}">
              <a16:creationId xmlns:a16="http://schemas.microsoft.com/office/drawing/2014/main" id="{00000000-0008-0000-0F00-000008010000}"/>
            </a:ext>
          </a:extLst>
        </xdr:cNvPr>
        <xdr:cNvSpPr txBox="1"/>
      </xdr:nvSpPr>
      <xdr:spPr>
        <a:xfrm>
          <a:off x="5937327" y="1446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76" name="正方形/長方形 275">
          <a:extLst>
            <a:ext uri="{FF2B5EF4-FFF2-40B4-BE49-F238E27FC236}">
              <a16:creationId xmlns:a16="http://schemas.microsoft.com/office/drawing/2014/main" id="{00000000-0008-0000-0F00-000014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77" name="正方形/長方形 276">
          <a:extLst>
            <a:ext uri="{FF2B5EF4-FFF2-40B4-BE49-F238E27FC236}">
              <a16:creationId xmlns:a16="http://schemas.microsoft.com/office/drawing/2014/main" id="{00000000-0008-0000-0F00-000015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78" name="正方形/長方形 277">
          <a:extLst>
            <a:ext uri="{FF2B5EF4-FFF2-40B4-BE49-F238E27FC236}">
              <a16:creationId xmlns:a16="http://schemas.microsoft.com/office/drawing/2014/main" id="{00000000-0008-0000-0F00-000016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79" name="正方形/長方形 278">
          <a:extLst>
            <a:ext uri="{FF2B5EF4-FFF2-40B4-BE49-F238E27FC236}">
              <a16:creationId xmlns:a16="http://schemas.microsoft.com/office/drawing/2014/main" id="{00000000-0008-0000-0F00-000017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86" name="正方形/長方形 285">
          <a:extLst>
            <a:ext uri="{FF2B5EF4-FFF2-40B4-BE49-F238E27FC236}">
              <a16:creationId xmlns:a16="http://schemas.microsoft.com/office/drawing/2014/main" id="{00000000-0008-0000-0F00-00001E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87" name="正方形/長方形 286">
          <a:extLst>
            <a:ext uri="{FF2B5EF4-FFF2-40B4-BE49-F238E27FC236}">
              <a16:creationId xmlns:a16="http://schemas.microsoft.com/office/drawing/2014/main" id="{00000000-0008-0000-0F00-00001F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88" name="正方形/長方形 287">
          <a:extLst>
            <a:ext uri="{FF2B5EF4-FFF2-40B4-BE49-F238E27FC236}">
              <a16:creationId xmlns:a16="http://schemas.microsoft.com/office/drawing/2014/main" id="{00000000-0008-0000-0F00-000020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89" name="テキスト ボックス 288">
          <a:extLst>
            <a:ext uri="{FF2B5EF4-FFF2-40B4-BE49-F238E27FC236}">
              <a16:creationId xmlns:a16="http://schemas.microsoft.com/office/drawing/2014/main" id="{00000000-0008-0000-0F00-000021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91" name="テキスト ボックス 290">
          <a:extLst>
            <a:ext uri="{FF2B5EF4-FFF2-40B4-BE49-F238E27FC236}">
              <a16:creationId xmlns:a16="http://schemas.microsoft.com/office/drawing/2014/main" id="{00000000-0008-0000-0F00-000023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93" name="テキスト ボックス 292">
          <a:extLst>
            <a:ext uri="{FF2B5EF4-FFF2-40B4-BE49-F238E27FC236}">
              <a16:creationId xmlns:a16="http://schemas.microsoft.com/office/drawing/2014/main" id="{00000000-0008-0000-0F00-00002501000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94" name="直線コネクタ 293">
          <a:extLst>
            <a:ext uri="{FF2B5EF4-FFF2-40B4-BE49-F238E27FC236}">
              <a16:creationId xmlns:a16="http://schemas.microsoft.com/office/drawing/2014/main" id="{00000000-0008-0000-0F00-00002601000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95" name="テキスト ボックス 294">
          <a:extLst>
            <a:ext uri="{FF2B5EF4-FFF2-40B4-BE49-F238E27FC236}">
              <a16:creationId xmlns:a16="http://schemas.microsoft.com/office/drawing/2014/main" id="{00000000-0008-0000-0F00-00002701000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96" name="直線コネクタ 295">
          <a:extLst>
            <a:ext uri="{FF2B5EF4-FFF2-40B4-BE49-F238E27FC236}">
              <a16:creationId xmlns:a16="http://schemas.microsoft.com/office/drawing/2014/main" id="{00000000-0008-0000-0F00-00002801000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97" name="テキスト ボックス 296">
          <a:extLst>
            <a:ext uri="{FF2B5EF4-FFF2-40B4-BE49-F238E27FC236}">
              <a16:creationId xmlns:a16="http://schemas.microsoft.com/office/drawing/2014/main" id="{00000000-0008-0000-0F00-00002901000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98" name="直線コネクタ 297">
          <a:extLst>
            <a:ext uri="{FF2B5EF4-FFF2-40B4-BE49-F238E27FC236}">
              <a16:creationId xmlns:a16="http://schemas.microsoft.com/office/drawing/2014/main" id="{00000000-0008-0000-0F00-00002A01000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00" name="直線コネクタ 299">
          <a:extLst>
            <a:ext uri="{FF2B5EF4-FFF2-40B4-BE49-F238E27FC236}">
              <a16:creationId xmlns:a16="http://schemas.microsoft.com/office/drawing/2014/main" id="{00000000-0008-0000-0F00-00002C01000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2" name="直線コネクタ 301">
          <a:extLst>
            <a:ext uri="{FF2B5EF4-FFF2-40B4-BE49-F238E27FC236}">
              <a16:creationId xmlns:a16="http://schemas.microsoft.com/office/drawing/2014/main" id="{00000000-0008-0000-0F00-00002E01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04" name="【一般廃棄物処理施設】&#10;有形固定資産減価償却率グラフ枠">
          <a:extLst>
            <a:ext uri="{FF2B5EF4-FFF2-40B4-BE49-F238E27FC236}">
              <a16:creationId xmlns:a16="http://schemas.microsoft.com/office/drawing/2014/main" id="{00000000-0008-0000-0F00-00003001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38100</xdr:rowOff>
    </xdr:from>
    <xdr:to>
      <xdr:col>85</xdr:col>
      <xdr:colOff>126364</xdr:colOff>
      <xdr:row>41</xdr:row>
      <xdr:rowOff>110490</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flipV="1">
          <a:off x="14375764" y="5570220"/>
          <a:ext cx="0" cy="1413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114317</xdr:rowOff>
    </xdr:from>
    <xdr:ext cx="405111" cy="259045"/>
    <xdr:sp macro="" textlink="">
      <xdr:nvSpPr>
        <xdr:cNvPr id="306" name="【一般廃棄物処理施設】&#10;有形固定資産減価償却率最小値テキスト">
          <a:extLst>
            <a:ext uri="{FF2B5EF4-FFF2-40B4-BE49-F238E27FC236}">
              <a16:creationId xmlns:a16="http://schemas.microsoft.com/office/drawing/2014/main" id="{00000000-0008-0000-0F00-000032010000}"/>
            </a:ext>
          </a:extLst>
        </xdr:cNvPr>
        <xdr:cNvSpPr txBox="1"/>
      </xdr:nvSpPr>
      <xdr:spPr>
        <a:xfrm>
          <a:off x="14414500"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110490</xdr:rowOff>
    </xdr:from>
    <xdr:to>
      <xdr:col>86</xdr:col>
      <xdr:colOff>25400</xdr:colOff>
      <xdr:row>41</xdr:row>
      <xdr:rowOff>110490</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14287500" y="698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156227</xdr:rowOff>
    </xdr:from>
    <xdr:ext cx="405111" cy="259045"/>
    <xdr:sp macro="" textlink="">
      <xdr:nvSpPr>
        <xdr:cNvPr id="308" name="【一般廃棄物処理施設】&#10;有形固定資産減価償却率最大値テキスト">
          <a:extLst>
            <a:ext uri="{FF2B5EF4-FFF2-40B4-BE49-F238E27FC236}">
              <a16:creationId xmlns:a16="http://schemas.microsoft.com/office/drawing/2014/main" id="{00000000-0008-0000-0F00-000034010000}"/>
            </a:ext>
          </a:extLst>
        </xdr:cNvPr>
        <xdr:cNvSpPr txBox="1"/>
      </xdr:nvSpPr>
      <xdr:spPr>
        <a:xfrm>
          <a:off x="14414500" y="5353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38100</xdr:rowOff>
    </xdr:from>
    <xdr:to>
      <xdr:col>86</xdr:col>
      <xdr:colOff>25400</xdr:colOff>
      <xdr:row>33</xdr:row>
      <xdr:rowOff>38100</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14287500" y="5570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19067</xdr:rowOff>
    </xdr:from>
    <xdr:ext cx="405111" cy="259045"/>
    <xdr:sp macro="" textlink="">
      <xdr:nvSpPr>
        <xdr:cNvPr id="310" name="【一般廃棄物処理施設】&#10;有形固定資産減価償却率平均値テキスト">
          <a:extLst>
            <a:ext uri="{FF2B5EF4-FFF2-40B4-BE49-F238E27FC236}">
              <a16:creationId xmlns:a16="http://schemas.microsoft.com/office/drawing/2014/main" id="{00000000-0008-0000-0F00-000036010000}"/>
            </a:ext>
          </a:extLst>
        </xdr:cNvPr>
        <xdr:cNvSpPr txBox="1"/>
      </xdr:nvSpPr>
      <xdr:spPr>
        <a:xfrm>
          <a:off x="14414500" y="6221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40640</xdr:rowOff>
    </xdr:from>
    <xdr:to>
      <xdr:col>85</xdr:col>
      <xdr:colOff>177800</xdr:colOff>
      <xdr:row>37</xdr:row>
      <xdr:rowOff>142240</xdr:rowOff>
    </xdr:to>
    <xdr:sp macro="" textlink="">
      <xdr:nvSpPr>
        <xdr:cNvPr id="311" name="フローチャート: 判断 310">
          <a:extLst>
            <a:ext uri="{FF2B5EF4-FFF2-40B4-BE49-F238E27FC236}">
              <a16:creationId xmlns:a16="http://schemas.microsoft.com/office/drawing/2014/main" id="{00000000-0008-0000-0F00-000037010000}"/>
            </a:ext>
          </a:extLst>
        </xdr:cNvPr>
        <xdr:cNvSpPr/>
      </xdr:nvSpPr>
      <xdr:spPr>
        <a:xfrm>
          <a:off x="14325600" y="624332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42545</xdr:rowOff>
    </xdr:from>
    <xdr:to>
      <xdr:col>81</xdr:col>
      <xdr:colOff>101600</xdr:colOff>
      <xdr:row>37</xdr:row>
      <xdr:rowOff>144145</xdr:rowOff>
    </xdr:to>
    <xdr:sp macro="" textlink="">
      <xdr:nvSpPr>
        <xdr:cNvPr id="312" name="フローチャート: 判断 311">
          <a:extLst>
            <a:ext uri="{FF2B5EF4-FFF2-40B4-BE49-F238E27FC236}">
              <a16:creationId xmlns:a16="http://schemas.microsoft.com/office/drawing/2014/main" id="{00000000-0008-0000-0F00-000038010000}"/>
            </a:ext>
          </a:extLst>
        </xdr:cNvPr>
        <xdr:cNvSpPr/>
      </xdr:nvSpPr>
      <xdr:spPr>
        <a:xfrm>
          <a:off x="1357884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50165</xdr:rowOff>
    </xdr:from>
    <xdr:to>
      <xdr:col>76</xdr:col>
      <xdr:colOff>165100</xdr:colOff>
      <xdr:row>37</xdr:row>
      <xdr:rowOff>151765</xdr:rowOff>
    </xdr:to>
    <xdr:sp macro="" textlink="">
      <xdr:nvSpPr>
        <xdr:cNvPr id="313" name="フローチャート: 判断 312">
          <a:extLst>
            <a:ext uri="{FF2B5EF4-FFF2-40B4-BE49-F238E27FC236}">
              <a16:creationId xmlns:a16="http://schemas.microsoft.com/office/drawing/2014/main" id="{00000000-0008-0000-0F00-000039010000}"/>
            </a:ext>
          </a:extLst>
        </xdr:cNvPr>
        <xdr:cNvSpPr/>
      </xdr:nvSpPr>
      <xdr:spPr>
        <a:xfrm>
          <a:off x="1280414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93980</xdr:rowOff>
    </xdr:from>
    <xdr:to>
      <xdr:col>72</xdr:col>
      <xdr:colOff>38100</xdr:colOff>
      <xdr:row>38</xdr:row>
      <xdr:rowOff>24130</xdr:rowOff>
    </xdr:to>
    <xdr:sp macro="" textlink="">
      <xdr:nvSpPr>
        <xdr:cNvPr id="314" name="フローチャート: 判断 313">
          <a:extLst>
            <a:ext uri="{FF2B5EF4-FFF2-40B4-BE49-F238E27FC236}">
              <a16:creationId xmlns:a16="http://schemas.microsoft.com/office/drawing/2014/main" id="{00000000-0008-0000-0F00-00003A010000}"/>
            </a:ext>
          </a:extLst>
        </xdr:cNvPr>
        <xdr:cNvSpPr/>
      </xdr:nvSpPr>
      <xdr:spPr>
        <a:xfrm>
          <a:off x="12029440" y="62966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27305</xdr:rowOff>
    </xdr:from>
    <xdr:to>
      <xdr:col>67</xdr:col>
      <xdr:colOff>101600</xdr:colOff>
      <xdr:row>37</xdr:row>
      <xdr:rowOff>128905</xdr:rowOff>
    </xdr:to>
    <xdr:sp macro="" textlink="">
      <xdr:nvSpPr>
        <xdr:cNvPr id="315" name="フローチャート: 判断 314">
          <a:extLst>
            <a:ext uri="{FF2B5EF4-FFF2-40B4-BE49-F238E27FC236}">
              <a16:creationId xmlns:a16="http://schemas.microsoft.com/office/drawing/2014/main" id="{00000000-0008-0000-0F00-00003B010000}"/>
            </a:ext>
          </a:extLst>
        </xdr:cNvPr>
        <xdr:cNvSpPr/>
      </xdr:nvSpPr>
      <xdr:spPr>
        <a:xfrm>
          <a:off x="1123188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17" name="テキスト ボックス 316">
          <a:extLst>
            <a:ext uri="{FF2B5EF4-FFF2-40B4-BE49-F238E27FC236}">
              <a16:creationId xmlns:a16="http://schemas.microsoft.com/office/drawing/2014/main" id="{00000000-0008-0000-0F00-00003D01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19" name="テキスト ボックス 318">
          <a:extLst>
            <a:ext uri="{FF2B5EF4-FFF2-40B4-BE49-F238E27FC236}">
              <a16:creationId xmlns:a16="http://schemas.microsoft.com/office/drawing/2014/main" id="{00000000-0008-0000-0F00-00003F01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0" name="テキスト ボックス 319">
          <a:extLst>
            <a:ext uri="{FF2B5EF4-FFF2-40B4-BE49-F238E27FC236}">
              <a16:creationId xmlns:a16="http://schemas.microsoft.com/office/drawing/2014/main" id="{00000000-0008-0000-0F00-00004001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41</xdr:row>
      <xdr:rowOff>113030</xdr:rowOff>
    </xdr:from>
    <xdr:to>
      <xdr:col>76</xdr:col>
      <xdr:colOff>165100</xdr:colOff>
      <xdr:row>42</xdr:row>
      <xdr:rowOff>43180</xdr:rowOff>
    </xdr:to>
    <xdr:sp macro="" textlink="">
      <xdr:nvSpPr>
        <xdr:cNvPr id="321" name="楕円 320">
          <a:extLst>
            <a:ext uri="{FF2B5EF4-FFF2-40B4-BE49-F238E27FC236}">
              <a16:creationId xmlns:a16="http://schemas.microsoft.com/office/drawing/2014/main" id="{00000000-0008-0000-0F00-000041010000}"/>
            </a:ext>
          </a:extLst>
        </xdr:cNvPr>
        <xdr:cNvSpPr/>
      </xdr:nvSpPr>
      <xdr:spPr>
        <a:xfrm>
          <a:off x="12804140" y="6986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41</xdr:row>
      <xdr:rowOff>69215</xdr:rowOff>
    </xdr:from>
    <xdr:to>
      <xdr:col>72</xdr:col>
      <xdr:colOff>38100</xdr:colOff>
      <xdr:row>41</xdr:row>
      <xdr:rowOff>170815</xdr:rowOff>
    </xdr:to>
    <xdr:sp macro="" textlink="">
      <xdr:nvSpPr>
        <xdr:cNvPr id="322" name="楕円 321">
          <a:extLst>
            <a:ext uri="{FF2B5EF4-FFF2-40B4-BE49-F238E27FC236}">
              <a16:creationId xmlns:a16="http://schemas.microsoft.com/office/drawing/2014/main" id="{00000000-0008-0000-0F00-000042010000}"/>
            </a:ext>
          </a:extLst>
        </xdr:cNvPr>
        <xdr:cNvSpPr/>
      </xdr:nvSpPr>
      <xdr:spPr>
        <a:xfrm>
          <a:off x="12029440" y="69424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120015</xdr:rowOff>
    </xdr:from>
    <xdr:to>
      <xdr:col>76</xdr:col>
      <xdr:colOff>114300</xdr:colOff>
      <xdr:row>41</xdr:row>
      <xdr:rowOff>163830</xdr:rowOff>
    </xdr:to>
    <xdr:cxnSp macro="">
      <xdr:nvCxnSpPr>
        <xdr:cNvPr id="323" name="直線コネクタ 322">
          <a:extLst>
            <a:ext uri="{FF2B5EF4-FFF2-40B4-BE49-F238E27FC236}">
              <a16:creationId xmlns:a16="http://schemas.microsoft.com/office/drawing/2014/main" id="{00000000-0008-0000-0F00-000043010000}"/>
            </a:ext>
          </a:extLst>
        </xdr:cNvPr>
        <xdr:cNvCxnSpPr/>
      </xdr:nvCxnSpPr>
      <xdr:spPr>
        <a:xfrm>
          <a:off x="12072620" y="6993255"/>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27305</xdr:rowOff>
    </xdr:from>
    <xdr:to>
      <xdr:col>67</xdr:col>
      <xdr:colOff>101600</xdr:colOff>
      <xdr:row>41</xdr:row>
      <xdr:rowOff>128905</xdr:rowOff>
    </xdr:to>
    <xdr:sp macro="" textlink="">
      <xdr:nvSpPr>
        <xdr:cNvPr id="324" name="楕円 323">
          <a:extLst>
            <a:ext uri="{FF2B5EF4-FFF2-40B4-BE49-F238E27FC236}">
              <a16:creationId xmlns:a16="http://schemas.microsoft.com/office/drawing/2014/main" id="{00000000-0008-0000-0F00-000044010000}"/>
            </a:ext>
          </a:extLst>
        </xdr:cNvPr>
        <xdr:cNvSpPr/>
      </xdr:nvSpPr>
      <xdr:spPr>
        <a:xfrm>
          <a:off x="11231880" y="690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78105</xdr:rowOff>
    </xdr:from>
    <xdr:to>
      <xdr:col>71</xdr:col>
      <xdr:colOff>177800</xdr:colOff>
      <xdr:row>41</xdr:row>
      <xdr:rowOff>120015</xdr:rowOff>
    </xdr:to>
    <xdr:cxnSp macro="">
      <xdr:nvCxnSpPr>
        <xdr:cNvPr id="325" name="直線コネクタ 324">
          <a:extLst>
            <a:ext uri="{FF2B5EF4-FFF2-40B4-BE49-F238E27FC236}">
              <a16:creationId xmlns:a16="http://schemas.microsoft.com/office/drawing/2014/main" id="{00000000-0008-0000-0F00-000045010000}"/>
            </a:ext>
          </a:extLst>
        </xdr:cNvPr>
        <xdr:cNvCxnSpPr/>
      </xdr:nvCxnSpPr>
      <xdr:spPr>
        <a:xfrm>
          <a:off x="11282680" y="6951345"/>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160672</xdr:rowOff>
    </xdr:from>
    <xdr:ext cx="405111" cy="259045"/>
    <xdr:sp macro="" textlink="">
      <xdr:nvSpPr>
        <xdr:cNvPr id="326" name="n_1aveValue【一般廃棄物処理施設】&#10;有形固定資産減価償却率">
          <a:extLst>
            <a:ext uri="{FF2B5EF4-FFF2-40B4-BE49-F238E27FC236}">
              <a16:creationId xmlns:a16="http://schemas.microsoft.com/office/drawing/2014/main" id="{00000000-0008-0000-0F00-000046010000}"/>
            </a:ext>
          </a:extLst>
        </xdr:cNvPr>
        <xdr:cNvSpPr txBox="1"/>
      </xdr:nvSpPr>
      <xdr:spPr>
        <a:xfrm>
          <a:off x="134372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168292</xdr:rowOff>
    </xdr:from>
    <xdr:ext cx="405111" cy="259045"/>
    <xdr:sp macro="" textlink="">
      <xdr:nvSpPr>
        <xdr:cNvPr id="327" name="n_2aveValue【一般廃棄物処理施設】&#10;有形固定資産減価償却率">
          <a:extLst>
            <a:ext uri="{FF2B5EF4-FFF2-40B4-BE49-F238E27FC236}">
              <a16:creationId xmlns:a16="http://schemas.microsoft.com/office/drawing/2014/main" id="{00000000-0008-0000-0F00-000047010000}"/>
            </a:ext>
          </a:extLst>
        </xdr:cNvPr>
        <xdr:cNvSpPr txBox="1"/>
      </xdr:nvSpPr>
      <xdr:spPr>
        <a:xfrm>
          <a:off x="1267524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40657</xdr:rowOff>
    </xdr:from>
    <xdr:ext cx="405111" cy="259045"/>
    <xdr:sp macro="" textlink="">
      <xdr:nvSpPr>
        <xdr:cNvPr id="328" name="n_3aveValue【一般廃棄物処理施設】&#10;有形固定資産減価償却率">
          <a:extLst>
            <a:ext uri="{FF2B5EF4-FFF2-40B4-BE49-F238E27FC236}">
              <a16:creationId xmlns:a16="http://schemas.microsoft.com/office/drawing/2014/main" id="{00000000-0008-0000-0F00-000048010000}"/>
            </a:ext>
          </a:extLst>
        </xdr:cNvPr>
        <xdr:cNvSpPr txBox="1"/>
      </xdr:nvSpPr>
      <xdr:spPr>
        <a:xfrm>
          <a:off x="119005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145432</xdr:rowOff>
    </xdr:from>
    <xdr:ext cx="405111" cy="259045"/>
    <xdr:sp macro="" textlink="">
      <xdr:nvSpPr>
        <xdr:cNvPr id="329" name="n_4aveValue【一般廃棄物処理施設】&#10;有形固定資産減価償却率">
          <a:extLst>
            <a:ext uri="{FF2B5EF4-FFF2-40B4-BE49-F238E27FC236}">
              <a16:creationId xmlns:a16="http://schemas.microsoft.com/office/drawing/2014/main" id="{00000000-0008-0000-0F00-000049010000}"/>
            </a:ext>
          </a:extLst>
        </xdr:cNvPr>
        <xdr:cNvSpPr txBox="1"/>
      </xdr:nvSpPr>
      <xdr:spPr>
        <a:xfrm>
          <a:off x="11102984" y="601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34307</xdr:rowOff>
    </xdr:from>
    <xdr:ext cx="405111" cy="259045"/>
    <xdr:sp macro="" textlink="">
      <xdr:nvSpPr>
        <xdr:cNvPr id="330" name="n_2mainValue【一般廃棄物処理施設】&#10;有形固定資産減価償却率">
          <a:extLst>
            <a:ext uri="{FF2B5EF4-FFF2-40B4-BE49-F238E27FC236}">
              <a16:creationId xmlns:a16="http://schemas.microsoft.com/office/drawing/2014/main" id="{00000000-0008-0000-0F00-00004A010000}"/>
            </a:ext>
          </a:extLst>
        </xdr:cNvPr>
        <xdr:cNvSpPr txBox="1"/>
      </xdr:nvSpPr>
      <xdr:spPr>
        <a:xfrm>
          <a:off x="12675244"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161942</xdr:rowOff>
    </xdr:from>
    <xdr:ext cx="405111" cy="259045"/>
    <xdr:sp macro="" textlink="">
      <xdr:nvSpPr>
        <xdr:cNvPr id="331" name="n_3mainValue【一般廃棄物処理施設】&#10;有形固定資産減価償却率">
          <a:extLst>
            <a:ext uri="{FF2B5EF4-FFF2-40B4-BE49-F238E27FC236}">
              <a16:creationId xmlns:a16="http://schemas.microsoft.com/office/drawing/2014/main" id="{00000000-0008-0000-0F00-00004B010000}"/>
            </a:ext>
          </a:extLst>
        </xdr:cNvPr>
        <xdr:cNvSpPr txBox="1"/>
      </xdr:nvSpPr>
      <xdr:spPr>
        <a:xfrm>
          <a:off x="11900544"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120032</xdr:rowOff>
    </xdr:from>
    <xdr:ext cx="405111" cy="259045"/>
    <xdr:sp macro="" textlink="">
      <xdr:nvSpPr>
        <xdr:cNvPr id="332" name="n_4mainValue【一般廃棄物処理施設】&#10;有形固定資産減価償却率">
          <a:extLst>
            <a:ext uri="{FF2B5EF4-FFF2-40B4-BE49-F238E27FC236}">
              <a16:creationId xmlns:a16="http://schemas.microsoft.com/office/drawing/2014/main" id="{00000000-0008-0000-0F00-00004C010000}"/>
            </a:ext>
          </a:extLst>
        </xdr:cNvPr>
        <xdr:cNvSpPr txBox="1"/>
      </xdr:nvSpPr>
      <xdr:spPr>
        <a:xfrm>
          <a:off x="11102984" y="699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33" name="正方形/長方形 332">
          <a:extLst>
            <a:ext uri="{FF2B5EF4-FFF2-40B4-BE49-F238E27FC236}">
              <a16:creationId xmlns:a16="http://schemas.microsoft.com/office/drawing/2014/main" id="{00000000-0008-0000-0F00-00004D01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34" name="正方形/長方形 333">
          <a:extLst>
            <a:ext uri="{FF2B5EF4-FFF2-40B4-BE49-F238E27FC236}">
              <a16:creationId xmlns:a16="http://schemas.microsoft.com/office/drawing/2014/main" id="{00000000-0008-0000-0F00-00004E01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35" name="正方形/長方形 334">
          <a:extLst>
            <a:ext uri="{FF2B5EF4-FFF2-40B4-BE49-F238E27FC236}">
              <a16:creationId xmlns:a16="http://schemas.microsoft.com/office/drawing/2014/main" id="{00000000-0008-0000-0F00-00004F01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36" name="正方形/長方形 335">
          <a:extLst>
            <a:ext uri="{FF2B5EF4-FFF2-40B4-BE49-F238E27FC236}">
              <a16:creationId xmlns:a16="http://schemas.microsoft.com/office/drawing/2014/main" id="{00000000-0008-0000-0F00-00005001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37" name="正方形/長方形 336">
          <a:extLst>
            <a:ext uri="{FF2B5EF4-FFF2-40B4-BE49-F238E27FC236}">
              <a16:creationId xmlns:a16="http://schemas.microsoft.com/office/drawing/2014/main" id="{00000000-0008-0000-0F00-00005101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38" name="正方形/長方形 337">
          <a:extLst>
            <a:ext uri="{FF2B5EF4-FFF2-40B4-BE49-F238E27FC236}">
              <a16:creationId xmlns:a16="http://schemas.microsoft.com/office/drawing/2014/main" id="{00000000-0008-0000-0F00-00005201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39" name="正方形/長方形 338">
          <a:extLst>
            <a:ext uri="{FF2B5EF4-FFF2-40B4-BE49-F238E27FC236}">
              <a16:creationId xmlns:a16="http://schemas.microsoft.com/office/drawing/2014/main" id="{00000000-0008-0000-0F00-00005301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40" name="正方形/長方形 339">
          <a:extLst>
            <a:ext uri="{FF2B5EF4-FFF2-40B4-BE49-F238E27FC236}">
              <a16:creationId xmlns:a16="http://schemas.microsoft.com/office/drawing/2014/main" id="{00000000-0008-0000-0F00-00005401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44" name="テキスト ボックス 343">
          <a:extLst>
            <a:ext uri="{FF2B5EF4-FFF2-40B4-BE49-F238E27FC236}">
              <a16:creationId xmlns:a16="http://schemas.microsoft.com/office/drawing/2014/main" id="{00000000-0008-0000-0F00-000058010000}"/>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46" name="テキスト ボックス 345">
          <a:extLst>
            <a:ext uri="{FF2B5EF4-FFF2-40B4-BE49-F238E27FC236}">
              <a16:creationId xmlns:a16="http://schemas.microsoft.com/office/drawing/2014/main" id="{00000000-0008-0000-0F00-00005A010000}"/>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48" name="テキスト ボックス 347">
          <a:extLst>
            <a:ext uri="{FF2B5EF4-FFF2-40B4-BE49-F238E27FC236}">
              <a16:creationId xmlns:a16="http://schemas.microsoft.com/office/drawing/2014/main" id="{00000000-0008-0000-0F00-00005C010000}"/>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50" name="テキスト ボックス 349">
          <a:extLst>
            <a:ext uri="{FF2B5EF4-FFF2-40B4-BE49-F238E27FC236}">
              <a16:creationId xmlns:a16="http://schemas.microsoft.com/office/drawing/2014/main" id="{00000000-0008-0000-0F00-00005E010000}"/>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15499308" y="54508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55" name="【一般廃棄物処理施設】&#10;一人当たり有形固定資産（償却資産）額グラフ枠">
          <a:extLst>
            <a:ext uri="{FF2B5EF4-FFF2-40B4-BE49-F238E27FC236}">
              <a16:creationId xmlns:a16="http://schemas.microsoft.com/office/drawing/2014/main" id="{00000000-0008-0000-0F00-00006301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169866</xdr:rowOff>
    </xdr:from>
    <xdr:to>
      <xdr:col>116</xdr:col>
      <xdr:colOff>62864</xdr:colOff>
      <xdr:row>42</xdr:row>
      <xdr:rowOff>34372</xdr:rowOff>
    </xdr:to>
    <xdr:cxnSp macro="">
      <xdr:nvCxnSpPr>
        <xdr:cNvPr id="356" name="直線コネクタ 355">
          <a:extLst>
            <a:ext uri="{FF2B5EF4-FFF2-40B4-BE49-F238E27FC236}">
              <a16:creationId xmlns:a16="http://schemas.microsoft.com/office/drawing/2014/main" id="{00000000-0008-0000-0F00-000064010000}"/>
            </a:ext>
          </a:extLst>
        </xdr:cNvPr>
        <xdr:cNvCxnSpPr/>
      </xdr:nvCxnSpPr>
      <xdr:spPr>
        <a:xfrm flipV="1">
          <a:off x="19509104" y="5534346"/>
          <a:ext cx="0" cy="1540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38199</xdr:rowOff>
    </xdr:from>
    <xdr:ext cx="469744" cy="259045"/>
    <xdr:sp macro="" textlink="">
      <xdr:nvSpPr>
        <xdr:cNvPr id="357" name="【一般廃棄物処理施設】&#10;一人当たり有形固定資産（償却資産）額最小値テキスト">
          <a:extLst>
            <a:ext uri="{FF2B5EF4-FFF2-40B4-BE49-F238E27FC236}">
              <a16:creationId xmlns:a16="http://schemas.microsoft.com/office/drawing/2014/main" id="{00000000-0008-0000-0F00-000065010000}"/>
            </a:ext>
          </a:extLst>
        </xdr:cNvPr>
        <xdr:cNvSpPr txBox="1"/>
      </xdr:nvSpPr>
      <xdr:spPr>
        <a:xfrm>
          <a:off x="19547840" y="7079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34372</xdr:rowOff>
    </xdr:from>
    <xdr:to>
      <xdr:col>116</xdr:col>
      <xdr:colOff>152400</xdr:colOff>
      <xdr:row>42</xdr:row>
      <xdr:rowOff>34372</xdr:rowOff>
    </xdr:to>
    <xdr:cxnSp macro="">
      <xdr:nvCxnSpPr>
        <xdr:cNvPr id="358" name="直線コネクタ 357">
          <a:extLst>
            <a:ext uri="{FF2B5EF4-FFF2-40B4-BE49-F238E27FC236}">
              <a16:creationId xmlns:a16="http://schemas.microsoft.com/office/drawing/2014/main" id="{00000000-0008-0000-0F00-000066010000}"/>
            </a:ext>
          </a:extLst>
        </xdr:cNvPr>
        <xdr:cNvCxnSpPr/>
      </xdr:nvCxnSpPr>
      <xdr:spPr>
        <a:xfrm>
          <a:off x="19443700" y="70752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116543</xdr:rowOff>
    </xdr:from>
    <xdr:ext cx="690189" cy="259045"/>
    <xdr:sp macro="" textlink="">
      <xdr:nvSpPr>
        <xdr:cNvPr id="359" name="【一般廃棄物処理施設】&#10;一人当たり有形固定資産（償却資産）額最大値テキスト">
          <a:extLst>
            <a:ext uri="{FF2B5EF4-FFF2-40B4-BE49-F238E27FC236}">
              <a16:creationId xmlns:a16="http://schemas.microsoft.com/office/drawing/2014/main" id="{00000000-0008-0000-0F00-000067010000}"/>
            </a:ext>
          </a:extLst>
        </xdr:cNvPr>
        <xdr:cNvSpPr txBox="1"/>
      </xdr:nvSpPr>
      <xdr:spPr>
        <a:xfrm>
          <a:off x="19547840" y="53133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1,246,247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169866</xdr:rowOff>
    </xdr:from>
    <xdr:to>
      <xdr:col>116</xdr:col>
      <xdr:colOff>152400</xdr:colOff>
      <xdr:row>32</xdr:row>
      <xdr:rowOff>169866</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a:off x="19443700" y="55343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151234</xdr:rowOff>
    </xdr:from>
    <xdr:ext cx="599010" cy="259045"/>
    <xdr:sp macro="" textlink="">
      <xdr:nvSpPr>
        <xdr:cNvPr id="361" name="【一般廃棄物処理施設】&#10;一人当たり有形固定資産（償却資産）額平均値テキスト">
          <a:extLst>
            <a:ext uri="{FF2B5EF4-FFF2-40B4-BE49-F238E27FC236}">
              <a16:creationId xmlns:a16="http://schemas.microsoft.com/office/drawing/2014/main" id="{00000000-0008-0000-0F00-000069010000}"/>
            </a:ext>
          </a:extLst>
        </xdr:cNvPr>
        <xdr:cNvSpPr txBox="1"/>
      </xdr:nvSpPr>
      <xdr:spPr>
        <a:xfrm>
          <a:off x="19547840" y="66891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1357</xdr:rowOff>
    </xdr:from>
    <xdr:to>
      <xdr:col>116</xdr:col>
      <xdr:colOff>114300</xdr:colOff>
      <xdr:row>40</xdr:row>
      <xdr:rowOff>102957</xdr:rowOff>
    </xdr:to>
    <xdr:sp macro="" textlink="">
      <xdr:nvSpPr>
        <xdr:cNvPr id="362" name="フローチャート: 判断 361">
          <a:extLst>
            <a:ext uri="{FF2B5EF4-FFF2-40B4-BE49-F238E27FC236}">
              <a16:creationId xmlns:a16="http://schemas.microsoft.com/office/drawing/2014/main" id="{00000000-0008-0000-0F00-00006A010000}"/>
            </a:ext>
          </a:extLst>
        </xdr:cNvPr>
        <xdr:cNvSpPr/>
      </xdr:nvSpPr>
      <xdr:spPr>
        <a:xfrm>
          <a:off x="19458940" y="6706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37507</xdr:rowOff>
    </xdr:from>
    <xdr:to>
      <xdr:col>112</xdr:col>
      <xdr:colOff>38100</xdr:colOff>
      <xdr:row>40</xdr:row>
      <xdr:rowOff>139107</xdr:rowOff>
    </xdr:to>
    <xdr:sp macro="" textlink="">
      <xdr:nvSpPr>
        <xdr:cNvPr id="363" name="フローチャート: 判断 362">
          <a:extLst>
            <a:ext uri="{FF2B5EF4-FFF2-40B4-BE49-F238E27FC236}">
              <a16:creationId xmlns:a16="http://schemas.microsoft.com/office/drawing/2014/main" id="{00000000-0008-0000-0F00-00006B010000}"/>
            </a:ext>
          </a:extLst>
        </xdr:cNvPr>
        <xdr:cNvSpPr/>
      </xdr:nvSpPr>
      <xdr:spPr>
        <a:xfrm>
          <a:off x="18735040" y="67431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74635</xdr:rowOff>
    </xdr:from>
    <xdr:to>
      <xdr:col>107</xdr:col>
      <xdr:colOff>101600</xdr:colOff>
      <xdr:row>41</xdr:row>
      <xdr:rowOff>4785</xdr:rowOff>
    </xdr:to>
    <xdr:sp macro="" textlink="">
      <xdr:nvSpPr>
        <xdr:cNvPr id="364" name="フローチャート: 判断 363">
          <a:extLst>
            <a:ext uri="{FF2B5EF4-FFF2-40B4-BE49-F238E27FC236}">
              <a16:creationId xmlns:a16="http://schemas.microsoft.com/office/drawing/2014/main" id="{00000000-0008-0000-0F00-00006C010000}"/>
            </a:ext>
          </a:extLst>
        </xdr:cNvPr>
        <xdr:cNvSpPr/>
      </xdr:nvSpPr>
      <xdr:spPr>
        <a:xfrm>
          <a:off x="17937480" y="6780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98702</xdr:rowOff>
    </xdr:from>
    <xdr:to>
      <xdr:col>102</xdr:col>
      <xdr:colOff>165100</xdr:colOff>
      <xdr:row>41</xdr:row>
      <xdr:rowOff>28852</xdr:rowOff>
    </xdr:to>
    <xdr:sp macro="" textlink="">
      <xdr:nvSpPr>
        <xdr:cNvPr id="365" name="フローチャート: 判断 364">
          <a:extLst>
            <a:ext uri="{FF2B5EF4-FFF2-40B4-BE49-F238E27FC236}">
              <a16:creationId xmlns:a16="http://schemas.microsoft.com/office/drawing/2014/main" id="{00000000-0008-0000-0F00-00006D010000}"/>
            </a:ext>
          </a:extLst>
        </xdr:cNvPr>
        <xdr:cNvSpPr/>
      </xdr:nvSpPr>
      <xdr:spPr>
        <a:xfrm>
          <a:off x="17162780" y="68043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118977</xdr:rowOff>
    </xdr:from>
    <xdr:to>
      <xdr:col>98</xdr:col>
      <xdr:colOff>38100</xdr:colOff>
      <xdr:row>41</xdr:row>
      <xdr:rowOff>49127</xdr:rowOff>
    </xdr:to>
    <xdr:sp macro="" textlink="">
      <xdr:nvSpPr>
        <xdr:cNvPr id="366" name="フローチャート: 判断 365">
          <a:extLst>
            <a:ext uri="{FF2B5EF4-FFF2-40B4-BE49-F238E27FC236}">
              <a16:creationId xmlns:a16="http://schemas.microsoft.com/office/drawing/2014/main" id="{00000000-0008-0000-0F00-00006E010000}"/>
            </a:ext>
          </a:extLst>
        </xdr:cNvPr>
        <xdr:cNvSpPr/>
      </xdr:nvSpPr>
      <xdr:spPr>
        <a:xfrm>
          <a:off x="16388080" y="68245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67" name="テキスト ボックス 366">
          <a:extLst>
            <a:ext uri="{FF2B5EF4-FFF2-40B4-BE49-F238E27FC236}">
              <a16:creationId xmlns:a16="http://schemas.microsoft.com/office/drawing/2014/main" id="{00000000-0008-0000-0F00-00006F01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68" name="テキスト ボックス 367">
          <a:extLst>
            <a:ext uri="{FF2B5EF4-FFF2-40B4-BE49-F238E27FC236}">
              <a16:creationId xmlns:a16="http://schemas.microsoft.com/office/drawing/2014/main" id="{00000000-0008-0000-0F00-00007001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69" name="テキスト ボックス 368">
          <a:extLst>
            <a:ext uri="{FF2B5EF4-FFF2-40B4-BE49-F238E27FC236}">
              <a16:creationId xmlns:a16="http://schemas.microsoft.com/office/drawing/2014/main" id="{00000000-0008-0000-0F00-00007101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70" name="テキスト ボックス 369">
          <a:extLst>
            <a:ext uri="{FF2B5EF4-FFF2-40B4-BE49-F238E27FC236}">
              <a16:creationId xmlns:a16="http://schemas.microsoft.com/office/drawing/2014/main" id="{00000000-0008-0000-0F00-00007201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71" name="テキスト ボックス 370">
          <a:extLst>
            <a:ext uri="{FF2B5EF4-FFF2-40B4-BE49-F238E27FC236}">
              <a16:creationId xmlns:a16="http://schemas.microsoft.com/office/drawing/2014/main" id="{00000000-0008-0000-0F00-00007301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41</xdr:row>
      <xdr:rowOff>143918</xdr:rowOff>
    </xdr:from>
    <xdr:to>
      <xdr:col>107</xdr:col>
      <xdr:colOff>101600</xdr:colOff>
      <xdr:row>42</xdr:row>
      <xdr:rowOff>74068</xdr:rowOff>
    </xdr:to>
    <xdr:sp macro="" textlink="">
      <xdr:nvSpPr>
        <xdr:cNvPr id="372" name="楕円 371">
          <a:extLst>
            <a:ext uri="{FF2B5EF4-FFF2-40B4-BE49-F238E27FC236}">
              <a16:creationId xmlns:a16="http://schemas.microsoft.com/office/drawing/2014/main" id="{00000000-0008-0000-0F00-000074010000}"/>
            </a:ext>
          </a:extLst>
        </xdr:cNvPr>
        <xdr:cNvSpPr/>
      </xdr:nvSpPr>
      <xdr:spPr>
        <a:xfrm>
          <a:off x="17937480" y="70171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144127</xdr:rowOff>
    </xdr:from>
    <xdr:to>
      <xdr:col>102</xdr:col>
      <xdr:colOff>165100</xdr:colOff>
      <xdr:row>42</xdr:row>
      <xdr:rowOff>74277</xdr:rowOff>
    </xdr:to>
    <xdr:sp macro="" textlink="">
      <xdr:nvSpPr>
        <xdr:cNvPr id="373" name="楕円 372">
          <a:extLst>
            <a:ext uri="{FF2B5EF4-FFF2-40B4-BE49-F238E27FC236}">
              <a16:creationId xmlns:a16="http://schemas.microsoft.com/office/drawing/2014/main" id="{00000000-0008-0000-0F00-000075010000}"/>
            </a:ext>
          </a:extLst>
        </xdr:cNvPr>
        <xdr:cNvSpPr/>
      </xdr:nvSpPr>
      <xdr:spPr>
        <a:xfrm>
          <a:off x="17162780" y="70173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23268</xdr:rowOff>
    </xdr:from>
    <xdr:to>
      <xdr:col>107</xdr:col>
      <xdr:colOff>50800</xdr:colOff>
      <xdr:row>42</xdr:row>
      <xdr:rowOff>23477</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flipV="1">
          <a:off x="17213580" y="7064148"/>
          <a:ext cx="774700" cy="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144355</xdr:rowOff>
    </xdr:from>
    <xdr:to>
      <xdr:col>98</xdr:col>
      <xdr:colOff>38100</xdr:colOff>
      <xdr:row>42</xdr:row>
      <xdr:rowOff>74505</xdr:rowOff>
    </xdr:to>
    <xdr:sp macro="" textlink="">
      <xdr:nvSpPr>
        <xdr:cNvPr id="375" name="楕円 374">
          <a:extLst>
            <a:ext uri="{FF2B5EF4-FFF2-40B4-BE49-F238E27FC236}">
              <a16:creationId xmlns:a16="http://schemas.microsoft.com/office/drawing/2014/main" id="{00000000-0008-0000-0F00-000077010000}"/>
            </a:ext>
          </a:extLst>
        </xdr:cNvPr>
        <xdr:cNvSpPr/>
      </xdr:nvSpPr>
      <xdr:spPr>
        <a:xfrm>
          <a:off x="16388080" y="70175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23477</xdr:rowOff>
    </xdr:from>
    <xdr:to>
      <xdr:col>102</xdr:col>
      <xdr:colOff>114300</xdr:colOff>
      <xdr:row>42</xdr:row>
      <xdr:rowOff>23705</xdr:rowOff>
    </xdr:to>
    <xdr:cxnSp macro="">
      <xdr:nvCxnSpPr>
        <xdr:cNvPr id="376" name="直線コネクタ 375">
          <a:extLst>
            <a:ext uri="{FF2B5EF4-FFF2-40B4-BE49-F238E27FC236}">
              <a16:creationId xmlns:a16="http://schemas.microsoft.com/office/drawing/2014/main" id="{00000000-0008-0000-0F00-000078010000}"/>
            </a:ext>
          </a:extLst>
        </xdr:cNvPr>
        <xdr:cNvCxnSpPr/>
      </xdr:nvCxnSpPr>
      <xdr:spPr>
        <a:xfrm flipV="1">
          <a:off x="16431260" y="7064357"/>
          <a:ext cx="78232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155634</xdr:rowOff>
    </xdr:from>
    <xdr:ext cx="599010" cy="259045"/>
    <xdr:sp macro="" textlink="">
      <xdr:nvSpPr>
        <xdr:cNvPr id="377" name="n_1aveValue【一般廃棄物処理施設】&#10;一人当たり有形固定資産（償却資産）額">
          <a:extLst>
            <a:ext uri="{FF2B5EF4-FFF2-40B4-BE49-F238E27FC236}">
              <a16:creationId xmlns:a16="http://schemas.microsoft.com/office/drawing/2014/main" id="{00000000-0008-0000-0F00-000079010000}"/>
            </a:ext>
          </a:extLst>
        </xdr:cNvPr>
        <xdr:cNvSpPr txBox="1"/>
      </xdr:nvSpPr>
      <xdr:spPr>
        <a:xfrm>
          <a:off x="18496495" y="6525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21312</xdr:rowOff>
    </xdr:from>
    <xdr:ext cx="599010" cy="259045"/>
    <xdr:sp macro="" textlink="">
      <xdr:nvSpPr>
        <xdr:cNvPr id="378" name="n_2aveValue【一般廃棄物処理施設】&#10;一人当たり有形固定資産（償却資産）額">
          <a:extLst>
            <a:ext uri="{FF2B5EF4-FFF2-40B4-BE49-F238E27FC236}">
              <a16:creationId xmlns:a16="http://schemas.microsoft.com/office/drawing/2014/main" id="{00000000-0008-0000-0F00-00007A010000}"/>
            </a:ext>
          </a:extLst>
        </xdr:cNvPr>
        <xdr:cNvSpPr txBox="1"/>
      </xdr:nvSpPr>
      <xdr:spPr>
        <a:xfrm>
          <a:off x="17734495" y="6559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45379</xdr:rowOff>
    </xdr:from>
    <xdr:ext cx="599010" cy="259045"/>
    <xdr:sp macro="" textlink="">
      <xdr:nvSpPr>
        <xdr:cNvPr id="379" name="n_3aveValue【一般廃棄物処理施設】&#10;一人当たり有形固定資産（償却資産）額">
          <a:extLst>
            <a:ext uri="{FF2B5EF4-FFF2-40B4-BE49-F238E27FC236}">
              <a16:creationId xmlns:a16="http://schemas.microsoft.com/office/drawing/2014/main" id="{00000000-0008-0000-0F00-00007B010000}"/>
            </a:ext>
          </a:extLst>
        </xdr:cNvPr>
        <xdr:cNvSpPr txBox="1"/>
      </xdr:nvSpPr>
      <xdr:spPr>
        <a:xfrm>
          <a:off x="16936935" y="658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65654</xdr:rowOff>
    </xdr:from>
    <xdr:ext cx="599010" cy="259045"/>
    <xdr:sp macro="" textlink="">
      <xdr:nvSpPr>
        <xdr:cNvPr id="380" name="n_4aveValue【一般廃棄物処理施設】&#10;一人当たり有形固定資産（償却資産）額">
          <a:extLst>
            <a:ext uri="{FF2B5EF4-FFF2-40B4-BE49-F238E27FC236}">
              <a16:creationId xmlns:a16="http://schemas.microsoft.com/office/drawing/2014/main" id="{00000000-0008-0000-0F00-00007C010000}"/>
            </a:ext>
          </a:extLst>
        </xdr:cNvPr>
        <xdr:cNvSpPr txBox="1"/>
      </xdr:nvSpPr>
      <xdr:spPr>
        <a:xfrm>
          <a:off x="16162235" y="6603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65195</xdr:rowOff>
    </xdr:from>
    <xdr:ext cx="534377" cy="259045"/>
    <xdr:sp macro="" textlink="">
      <xdr:nvSpPr>
        <xdr:cNvPr id="381" name="n_2mainValue【一般廃棄物処理施設】&#10;一人当たり有形固定資産（償却資産）額">
          <a:extLst>
            <a:ext uri="{FF2B5EF4-FFF2-40B4-BE49-F238E27FC236}">
              <a16:creationId xmlns:a16="http://schemas.microsoft.com/office/drawing/2014/main" id="{00000000-0008-0000-0F00-00007D010000}"/>
            </a:ext>
          </a:extLst>
        </xdr:cNvPr>
        <xdr:cNvSpPr txBox="1"/>
      </xdr:nvSpPr>
      <xdr:spPr>
        <a:xfrm>
          <a:off x="17766811" y="710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65404</xdr:rowOff>
    </xdr:from>
    <xdr:ext cx="534377" cy="259045"/>
    <xdr:sp macro="" textlink="">
      <xdr:nvSpPr>
        <xdr:cNvPr id="382" name="n_3mainValue【一般廃棄物処理施設】&#10;一人当たり有形固定資産（償却資産）額">
          <a:extLst>
            <a:ext uri="{FF2B5EF4-FFF2-40B4-BE49-F238E27FC236}">
              <a16:creationId xmlns:a16="http://schemas.microsoft.com/office/drawing/2014/main" id="{00000000-0008-0000-0F00-00007E010000}"/>
            </a:ext>
          </a:extLst>
        </xdr:cNvPr>
        <xdr:cNvSpPr txBox="1"/>
      </xdr:nvSpPr>
      <xdr:spPr>
        <a:xfrm>
          <a:off x="16969251" y="7106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65632</xdr:rowOff>
    </xdr:from>
    <xdr:ext cx="534377" cy="259045"/>
    <xdr:sp macro="" textlink="">
      <xdr:nvSpPr>
        <xdr:cNvPr id="383" name="n_4mainValue【一般廃棄物処理施設】&#10;一人当たり有形固定資産（償却資産）額">
          <a:extLst>
            <a:ext uri="{FF2B5EF4-FFF2-40B4-BE49-F238E27FC236}">
              <a16:creationId xmlns:a16="http://schemas.microsoft.com/office/drawing/2014/main" id="{00000000-0008-0000-0F00-00007F010000}"/>
            </a:ext>
          </a:extLst>
        </xdr:cNvPr>
        <xdr:cNvSpPr txBox="1"/>
      </xdr:nvSpPr>
      <xdr:spPr>
        <a:xfrm>
          <a:off x="16194551" y="710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07" name="正方形/長方形 406">
          <a:extLst>
            <a:ext uri="{FF2B5EF4-FFF2-40B4-BE49-F238E27FC236}">
              <a16:creationId xmlns:a16="http://schemas.microsoft.com/office/drawing/2014/main" id="{00000000-0008-0000-0F00-00009701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08" name="テキスト ボックス 407">
          <a:extLst>
            <a:ext uri="{FF2B5EF4-FFF2-40B4-BE49-F238E27FC236}">
              <a16:creationId xmlns:a16="http://schemas.microsoft.com/office/drawing/2014/main" id="{00000000-0008-0000-0F00-00009801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4" name="【消防施設】&#10;有形固定資産減価償却率グラフ枠">
          <a:extLst>
            <a:ext uri="{FF2B5EF4-FFF2-40B4-BE49-F238E27FC236}">
              <a16:creationId xmlns:a16="http://schemas.microsoft.com/office/drawing/2014/main" id="{00000000-0008-0000-0F00-0000A801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flipV="1">
          <a:off x="14375764" y="13091159"/>
          <a:ext cx="0" cy="1494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26" name="【消防施設】&#10;有形固定資産減価償却率最小値テキスト">
          <a:extLst>
            <a:ext uri="{FF2B5EF4-FFF2-40B4-BE49-F238E27FC236}">
              <a16:creationId xmlns:a16="http://schemas.microsoft.com/office/drawing/2014/main" id="{00000000-0008-0000-0F00-0000AA010000}"/>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428" name="【消防施設】&#10;有形固定資産減価償却率最大値テキスト">
          <a:extLst>
            <a:ext uri="{FF2B5EF4-FFF2-40B4-BE49-F238E27FC236}">
              <a16:creationId xmlns:a16="http://schemas.microsoft.com/office/drawing/2014/main" id="{00000000-0008-0000-0F00-0000AC010000}"/>
            </a:ext>
          </a:extLst>
        </xdr:cNvPr>
        <xdr:cNvSpPr txBox="1"/>
      </xdr:nvSpPr>
      <xdr:spPr>
        <a:xfrm>
          <a:off x="14414500" y="128740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429" name="直線コネクタ 428">
          <a:extLst>
            <a:ext uri="{FF2B5EF4-FFF2-40B4-BE49-F238E27FC236}">
              <a16:creationId xmlns:a16="http://schemas.microsoft.com/office/drawing/2014/main" id="{00000000-0008-0000-0F00-0000AD010000}"/>
            </a:ext>
          </a:extLst>
        </xdr:cNvPr>
        <xdr:cNvCxnSpPr/>
      </xdr:nvCxnSpPr>
      <xdr:spPr>
        <a:xfrm>
          <a:off x="14287500" y="130911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111051</xdr:rowOff>
    </xdr:from>
    <xdr:ext cx="405111" cy="259045"/>
    <xdr:sp macro="" textlink="">
      <xdr:nvSpPr>
        <xdr:cNvPr id="430" name="【消防施設】&#10;有形固定資産減価償却率平均値テキスト">
          <a:extLst>
            <a:ext uri="{FF2B5EF4-FFF2-40B4-BE49-F238E27FC236}">
              <a16:creationId xmlns:a16="http://schemas.microsoft.com/office/drawing/2014/main" id="{00000000-0008-0000-0F00-0000AE010000}"/>
            </a:ext>
          </a:extLst>
        </xdr:cNvPr>
        <xdr:cNvSpPr txBox="1"/>
      </xdr:nvSpPr>
      <xdr:spPr>
        <a:xfrm>
          <a:off x="14414500" y="138575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132624</xdr:rowOff>
    </xdr:from>
    <xdr:to>
      <xdr:col>85</xdr:col>
      <xdr:colOff>177800</xdr:colOff>
      <xdr:row>83</xdr:row>
      <xdr:rowOff>62774</xdr:rowOff>
    </xdr:to>
    <xdr:sp macro="" textlink="">
      <xdr:nvSpPr>
        <xdr:cNvPr id="431" name="フローチャート: 判断 430">
          <a:extLst>
            <a:ext uri="{FF2B5EF4-FFF2-40B4-BE49-F238E27FC236}">
              <a16:creationId xmlns:a16="http://schemas.microsoft.com/office/drawing/2014/main" id="{00000000-0008-0000-0F00-0000AF010000}"/>
            </a:ext>
          </a:extLst>
        </xdr:cNvPr>
        <xdr:cNvSpPr/>
      </xdr:nvSpPr>
      <xdr:spPr>
        <a:xfrm>
          <a:off x="14325600" y="1387910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109764</xdr:rowOff>
    </xdr:from>
    <xdr:to>
      <xdr:col>81</xdr:col>
      <xdr:colOff>101600</xdr:colOff>
      <xdr:row>83</xdr:row>
      <xdr:rowOff>39914</xdr:rowOff>
    </xdr:to>
    <xdr:sp macro="" textlink="">
      <xdr:nvSpPr>
        <xdr:cNvPr id="432" name="フローチャート: 判断 431">
          <a:extLst>
            <a:ext uri="{FF2B5EF4-FFF2-40B4-BE49-F238E27FC236}">
              <a16:creationId xmlns:a16="http://schemas.microsoft.com/office/drawing/2014/main" id="{00000000-0008-0000-0F00-0000B0010000}"/>
            </a:ext>
          </a:extLst>
        </xdr:cNvPr>
        <xdr:cNvSpPr/>
      </xdr:nvSpPr>
      <xdr:spPr>
        <a:xfrm>
          <a:off x="13578840" y="138562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119562</xdr:rowOff>
    </xdr:from>
    <xdr:to>
      <xdr:col>76</xdr:col>
      <xdr:colOff>165100</xdr:colOff>
      <xdr:row>83</xdr:row>
      <xdr:rowOff>49712</xdr:rowOff>
    </xdr:to>
    <xdr:sp macro="" textlink="">
      <xdr:nvSpPr>
        <xdr:cNvPr id="433" name="フローチャート: 判断 432">
          <a:extLst>
            <a:ext uri="{FF2B5EF4-FFF2-40B4-BE49-F238E27FC236}">
              <a16:creationId xmlns:a16="http://schemas.microsoft.com/office/drawing/2014/main" id="{00000000-0008-0000-0F00-0000B1010000}"/>
            </a:ext>
          </a:extLst>
        </xdr:cNvPr>
        <xdr:cNvSpPr/>
      </xdr:nvSpPr>
      <xdr:spPr>
        <a:xfrm>
          <a:off x="12804140" y="138660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127726</xdr:rowOff>
    </xdr:from>
    <xdr:to>
      <xdr:col>72</xdr:col>
      <xdr:colOff>38100</xdr:colOff>
      <xdr:row>83</xdr:row>
      <xdr:rowOff>57876</xdr:rowOff>
    </xdr:to>
    <xdr:sp macro="" textlink="">
      <xdr:nvSpPr>
        <xdr:cNvPr id="434" name="フローチャート: 判断 433">
          <a:extLst>
            <a:ext uri="{FF2B5EF4-FFF2-40B4-BE49-F238E27FC236}">
              <a16:creationId xmlns:a16="http://schemas.microsoft.com/office/drawing/2014/main" id="{00000000-0008-0000-0F00-0000B2010000}"/>
            </a:ext>
          </a:extLst>
        </xdr:cNvPr>
        <xdr:cNvSpPr/>
      </xdr:nvSpPr>
      <xdr:spPr>
        <a:xfrm>
          <a:off x="12029440" y="138742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42818</xdr:rowOff>
    </xdr:from>
    <xdr:to>
      <xdr:col>67</xdr:col>
      <xdr:colOff>101600</xdr:colOff>
      <xdr:row>83</xdr:row>
      <xdr:rowOff>144418</xdr:rowOff>
    </xdr:to>
    <xdr:sp macro="" textlink="">
      <xdr:nvSpPr>
        <xdr:cNvPr id="435" name="フローチャート: 判断 434">
          <a:extLst>
            <a:ext uri="{FF2B5EF4-FFF2-40B4-BE49-F238E27FC236}">
              <a16:creationId xmlns:a16="http://schemas.microsoft.com/office/drawing/2014/main" id="{00000000-0008-0000-0F00-0000B3010000}"/>
            </a:ext>
          </a:extLst>
        </xdr:cNvPr>
        <xdr:cNvSpPr/>
      </xdr:nvSpPr>
      <xdr:spPr>
        <a:xfrm>
          <a:off x="11231880" y="13956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126093</xdr:rowOff>
    </xdr:from>
    <xdr:to>
      <xdr:col>81</xdr:col>
      <xdr:colOff>101600</xdr:colOff>
      <xdr:row>85</xdr:row>
      <xdr:rowOff>56243</xdr:rowOff>
    </xdr:to>
    <xdr:sp macro="" textlink="">
      <xdr:nvSpPr>
        <xdr:cNvPr id="441" name="楕円 440">
          <a:extLst>
            <a:ext uri="{FF2B5EF4-FFF2-40B4-BE49-F238E27FC236}">
              <a16:creationId xmlns:a16="http://schemas.microsoft.com/office/drawing/2014/main" id="{00000000-0008-0000-0F00-0000B9010000}"/>
            </a:ext>
          </a:extLst>
        </xdr:cNvPr>
        <xdr:cNvSpPr/>
      </xdr:nvSpPr>
      <xdr:spPr>
        <a:xfrm>
          <a:off x="13578840" y="142078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96701</xdr:rowOff>
    </xdr:from>
    <xdr:to>
      <xdr:col>76</xdr:col>
      <xdr:colOff>165100</xdr:colOff>
      <xdr:row>85</xdr:row>
      <xdr:rowOff>26851</xdr:rowOff>
    </xdr:to>
    <xdr:sp macro="" textlink="">
      <xdr:nvSpPr>
        <xdr:cNvPr id="442" name="楕円 441">
          <a:extLst>
            <a:ext uri="{FF2B5EF4-FFF2-40B4-BE49-F238E27FC236}">
              <a16:creationId xmlns:a16="http://schemas.microsoft.com/office/drawing/2014/main" id="{00000000-0008-0000-0F00-0000BA010000}"/>
            </a:ext>
          </a:extLst>
        </xdr:cNvPr>
        <xdr:cNvSpPr/>
      </xdr:nvSpPr>
      <xdr:spPr>
        <a:xfrm>
          <a:off x="12804140" y="141784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147501</xdr:rowOff>
    </xdr:from>
    <xdr:to>
      <xdr:col>81</xdr:col>
      <xdr:colOff>50800</xdr:colOff>
      <xdr:row>85</xdr:row>
      <xdr:rowOff>5443</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12854940" y="14229261"/>
          <a:ext cx="774700" cy="2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67311</xdr:rowOff>
    </xdr:from>
    <xdr:to>
      <xdr:col>72</xdr:col>
      <xdr:colOff>38100</xdr:colOff>
      <xdr:row>84</xdr:row>
      <xdr:rowOff>168911</xdr:rowOff>
    </xdr:to>
    <xdr:sp macro="" textlink="">
      <xdr:nvSpPr>
        <xdr:cNvPr id="444" name="楕円 443">
          <a:extLst>
            <a:ext uri="{FF2B5EF4-FFF2-40B4-BE49-F238E27FC236}">
              <a16:creationId xmlns:a16="http://schemas.microsoft.com/office/drawing/2014/main" id="{00000000-0008-0000-0F00-0000BC010000}"/>
            </a:ext>
          </a:extLst>
        </xdr:cNvPr>
        <xdr:cNvSpPr/>
      </xdr:nvSpPr>
      <xdr:spPr>
        <a:xfrm>
          <a:off x="12029440" y="141490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118111</xdr:rowOff>
    </xdr:from>
    <xdr:to>
      <xdr:col>76</xdr:col>
      <xdr:colOff>114300</xdr:colOff>
      <xdr:row>84</xdr:row>
      <xdr:rowOff>147501</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12072620" y="14199871"/>
          <a:ext cx="78232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37919</xdr:rowOff>
    </xdr:from>
    <xdr:to>
      <xdr:col>67</xdr:col>
      <xdr:colOff>101600</xdr:colOff>
      <xdr:row>84</xdr:row>
      <xdr:rowOff>139519</xdr:rowOff>
    </xdr:to>
    <xdr:sp macro="" textlink="">
      <xdr:nvSpPr>
        <xdr:cNvPr id="446" name="楕円 445">
          <a:extLst>
            <a:ext uri="{FF2B5EF4-FFF2-40B4-BE49-F238E27FC236}">
              <a16:creationId xmlns:a16="http://schemas.microsoft.com/office/drawing/2014/main" id="{00000000-0008-0000-0F00-0000BE010000}"/>
            </a:ext>
          </a:extLst>
        </xdr:cNvPr>
        <xdr:cNvSpPr/>
      </xdr:nvSpPr>
      <xdr:spPr>
        <a:xfrm>
          <a:off x="11231880" y="1411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88719</xdr:rowOff>
    </xdr:from>
    <xdr:to>
      <xdr:col>71</xdr:col>
      <xdr:colOff>177800</xdr:colOff>
      <xdr:row>84</xdr:row>
      <xdr:rowOff>118111</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11282680" y="14170479"/>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56441</xdr:rowOff>
    </xdr:from>
    <xdr:ext cx="405111" cy="259045"/>
    <xdr:sp macro="" textlink="">
      <xdr:nvSpPr>
        <xdr:cNvPr id="448" name="n_1aveValue【消防施設】&#10;有形固定資産減価償却率">
          <a:extLst>
            <a:ext uri="{FF2B5EF4-FFF2-40B4-BE49-F238E27FC236}">
              <a16:creationId xmlns:a16="http://schemas.microsoft.com/office/drawing/2014/main" id="{00000000-0008-0000-0F00-0000C0010000}"/>
            </a:ext>
          </a:extLst>
        </xdr:cNvPr>
        <xdr:cNvSpPr txBox="1"/>
      </xdr:nvSpPr>
      <xdr:spPr>
        <a:xfrm>
          <a:off x="13437244" y="1363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66239</xdr:rowOff>
    </xdr:from>
    <xdr:ext cx="405111" cy="259045"/>
    <xdr:sp macro="" textlink="">
      <xdr:nvSpPr>
        <xdr:cNvPr id="449" name="n_2aveValue【消防施設】&#10;有形固定資産減価償却率">
          <a:extLst>
            <a:ext uri="{FF2B5EF4-FFF2-40B4-BE49-F238E27FC236}">
              <a16:creationId xmlns:a16="http://schemas.microsoft.com/office/drawing/2014/main" id="{00000000-0008-0000-0F00-0000C1010000}"/>
            </a:ext>
          </a:extLst>
        </xdr:cNvPr>
        <xdr:cNvSpPr txBox="1"/>
      </xdr:nvSpPr>
      <xdr:spPr>
        <a:xfrm>
          <a:off x="12675244" y="13645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74403</xdr:rowOff>
    </xdr:from>
    <xdr:ext cx="405111" cy="259045"/>
    <xdr:sp macro="" textlink="">
      <xdr:nvSpPr>
        <xdr:cNvPr id="450" name="n_3aveValue【消防施設】&#10;有形固定資産減価償却率">
          <a:extLst>
            <a:ext uri="{FF2B5EF4-FFF2-40B4-BE49-F238E27FC236}">
              <a16:creationId xmlns:a16="http://schemas.microsoft.com/office/drawing/2014/main" id="{00000000-0008-0000-0F00-0000C2010000}"/>
            </a:ext>
          </a:extLst>
        </xdr:cNvPr>
        <xdr:cNvSpPr txBox="1"/>
      </xdr:nvSpPr>
      <xdr:spPr>
        <a:xfrm>
          <a:off x="11900544" y="1365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160945</xdr:rowOff>
    </xdr:from>
    <xdr:ext cx="405111" cy="259045"/>
    <xdr:sp macro="" textlink="">
      <xdr:nvSpPr>
        <xdr:cNvPr id="451" name="n_4aveValue【消防施設】&#10;有形固定資産減価償却率">
          <a:extLst>
            <a:ext uri="{FF2B5EF4-FFF2-40B4-BE49-F238E27FC236}">
              <a16:creationId xmlns:a16="http://schemas.microsoft.com/office/drawing/2014/main" id="{00000000-0008-0000-0F00-0000C3010000}"/>
            </a:ext>
          </a:extLst>
        </xdr:cNvPr>
        <xdr:cNvSpPr txBox="1"/>
      </xdr:nvSpPr>
      <xdr:spPr>
        <a:xfrm>
          <a:off x="11102984" y="13739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47370</xdr:rowOff>
    </xdr:from>
    <xdr:ext cx="405111" cy="259045"/>
    <xdr:sp macro="" textlink="">
      <xdr:nvSpPr>
        <xdr:cNvPr id="452" name="n_1mainValue【消防施設】&#10;有形固定資産減価償却率">
          <a:extLst>
            <a:ext uri="{FF2B5EF4-FFF2-40B4-BE49-F238E27FC236}">
              <a16:creationId xmlns:a16="http://schemas.microsoft.com/office/drawing/2014/main" id="{00000000-0008-0000-0F00-0000C4010000}"/>
            </a:ext>
          </a:extLst>
        </xdr:cNvPr>
        <xdr:cNvSpPr txBox="1"/>
      </xdr:nvSpPr>
      <xdr:spPr>
        <a:xfrm>
          <a:off x="13437244" y="14296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17978</xdr:rowOff>
    </xdr:from>
    <xdr:ext cx="405111" cy="259045"/>
    <xdr:sp macro="" textlink="">
      <xdr:nvSpPr>
        <xdr:cNvPr id="453" name="n_2mainValue【消防施設】&#10;有形固定資産減価償却率">
          <a:extLst>
            <a:ext uri="{FF2B5EF4-FFF2-40B4-BE49-F238E27FC236}">
              <a16:creationId xmlns:a16="http://schemas.microsoft.com/office/drawing/2014/main" id="{00000000-0008-0000-0F00-0000C5010000}"/>
            </a:ext>
          </a:extLst>
        </xdr:cNvPr>
        <xdr:cNvSpPr txBox="1"/>
      </xdr:nvSpPr>
      <xdr:spPr>
        <a:xfrm>
          <a:off x="12675244" y="14267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160038</xdr:rowOff>
    </xdr:from>
    <xdr:ext cx="405111" cy="259045"/>
    <xdr:sp macro="" textlink="">
      <xdr:nvSpPr>
        <xdr:cNvPr id="454" name="n_3mainValue【消防施設】&#10;有形固定資産減価償却率">
          <a:extLst>
            <a:ext uri="{FF2B5EF4-FFF2-40B4-BE49-F238E27FC236}">
              <a16:creationId xmlns:a16="http://schemas.microsoft.com/office/drawing/2014/main" id="{00000000-0008-0000-0F00-0000C6010000}"/>
            </a:ext>
          </a:extLst>
        </xdr:cNvPr>
        <xdr:cNvSpPr txBox="1"/>
      </xdr:nvSpPr>
      <xdr:spPr>
        <a:xfrm>
          <a:off x="11900544" y="14241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130646</xdr:rowOff>
    </xdr:from>
    <xdr:ext cx="405111" cy="259045"/>
    <xdr:sp macro="" textlink="">
      <xdr:nvSpPr>
        <xdr:cNvPr id="455" name="n_4mainValue【消防施設】&#10;有形固定資産減価償却率">
          <a:extLst>
            <a:ext uri="{FF2B5EF4-FFF2-40B4-BE49-F238E27FC236}">
              <a16:creationId xmlns:a16="http://schemas.microsoft.com/office/drawing/2014/main" id="{00000000-0008-0000-0F00-0000C7010000}"/>
            </a:ext>
          </a:extLst>
        </xdr:cNvPr>
        <xdr:cNvSpPr txBox="1"/>
      </xdr:nvSpPr>
      <xdr:spPr>
        <a:xfrm>
          <a:off x="11102984" y="1421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58" name="正方形/長方形 457">
          <a:extLst>
            <a:ext uri="{FF2B5EF4-FFF2-40B4-BE49-F238E27FC236}">
              <a16:creationId xmlns:a16="http://schemas.microsoft.com/office/drawing/2014/main" id="{00000000-0008-0000-0F00-0000CA01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59" name="正方形/長方形 458">
          <a:extLst>
            <a:ext uri="{FF2B5EF4-FFF2-40B4-BE49-F238E27FC236}">
              <a16:creationId xmlns:a16="http://schemas.microsoft.com/office/drawing/2014/main" id="{00000000-0008-0000-0F00-0000CB01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61" name="正方形/長方形 460">
          <a:extLst>
            <a:ext uri="{FF2B5EF4-FFF2-40B4-BE49-F238E27FC236}">
              <a16:creationId xmlns:a16="http://schemas.microsoft.com/office/drawing/2014/main" id="{00000000-0008-0000-0F00-0000CD01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62" name="正方形/長方形 461">
          <a:extLst>
            <a:ext uri="{FF2B5EF4-FFF2-40B4-BE49-F238E27FC236}">
              <a16:creationId xmlns:a16="http://schemas.microsoft.com/office/drawing/2014/main" id="{00000000-0008-0000-0F00-0000CE01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63" name="正方形/長方形 462">
          <a:extLst>
            <a:ext uri="{FF2B5EF4-FFF2-40B4-BE49-F238E27FC236}">
              <a16:creationId xmlns:a16="http://schemas.microsoft.com/office/drawing/2014/main" id="{00000000-0008-0000-0F00-0000CF01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68" name="直線コネクタ 467">
          <a:extLst>
            <a:ext uri="{FF2B5EF4-FFF2-40B4-BE49-F238E27FC236}">
              <a16:creationId xmlns:a16="http://schemas.microsoft.com/office/drawing/2014/main" id="{00000000-0008-0000-0F00-0000D4010000}"/>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79" name="テキスト ボックス 478">
          <a:extLst>
            <a:ext uri="{FF2B5EF4-FFF2-40B4-BE49-F238E27FC236}">
              <a16:creationId xmlns:a16="http://schemas.microsoft.com/office/drawing/2014/main" id="{00000000-0008-0000-0F00-0000DF01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80" name="【消防施設】&#10;一人当たり面積グラフ枠">
          <a:extLst>
            <a:ext uri="{FF2B5EF4-FFF2-40B4-BE49-F238E27FC236}">
              <a16:creationId xmlns:a16="http://schemas.microsoft.com/office/drawing/2014/main" id="{00000000-0008-0000-0F00-0000E001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41366</xdr:rowOff>
    </xdr:from>
    <xdr:to>
      <xdr:col>116</xdr:col>
      <xdr:colOff>62864</xdr:colOff>
      <xdr:row>86</xdr:row>
      <xdr:rowOff>158931</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19509104" y="13117286"/>
          <a:ext cx="0" cy="1458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162758</xdr:rowOff>
    </xdr:from>
    <xdr:ext cx="469744" cy="259045"/>
    <xdr:sp macro="" textlink="">
      <xdr:nvSpPr>
        <xdr:cNvPr id="482" name="【消防施設】&#10;一人当たり面積最小値テキスト">
          <a:extLst>
            <a:ext uri="{FF2B5EF4-FFF2-40B4-BE49-F238E27FC236}">
              <a16:creationId xmlns:a16="http://schemas.microsoft.com/office/drawing/2014/main" id="{00000000-0008-0000-0F00-0000E2010000}"/>
            </a:ext>
          </a:extLst>
        </xdr:cNvPr>
        <xdr:cNvSpPr txBox="1"/>
      </xdr:nvSpPr>
      <xdr:spPr>
        <a:xfrm>
          <a:off x="19547840" y="1457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158931</xdr:rowOff>
    </xdr:from>
    <xdr:to>
      <xdr:col>116</xdr:col>
      <xdr:colOff>152400</xdr:colOff>
      <xdr:row>86</xdr:row>
      <xdr:rowOff>158931</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19443700" y="145759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159493</xdr:rowOff>
    </xdr:from>
    <xdr:ext cx="469744" cy="259045"/>
    <xdr:sp macro="" textlink="">
      <xdr:nvSpPr>
        <xdr:cNvPr id="484" name="【消防施設】&#10;一人当たり面積最大値テキスト">
          <a:extLst>
            <a:ext uri="{FF2B5EF4-FFF2-40B4-BE49-F238E27FC236}">
              <a16:creationId xmlns:a16="http://schemas.microsoft.com/office/drawing/2014/main" id="{00000000-0008-0000-0F00-0000E4010000}"/>
            </a:ext>
          </a:extLst>
        </xdr:cNvPr>
        <xdr:cNvSpPr txBox="1"/>
      </xdr:nvSpPr>
      <xdr:spPr>
        <a:xfrm>
          <a:off x="19547840" y="1290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41366</xdr:rowOff>
    </xdr:from>
    <xdr:to>
      <xdr:col>116</xdr:col>
      <xdr:colOff>152400</xdr:colOff>
      <xdr:row>78</xdr:row>
      <xdr:rowOff>41366</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19443700" y="13117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137721</xdr:rowOff>
    </xdr:from>
    <xdr:ext cx="469744" cy="259045"/>
    <xdr:sp macro="" textlink="">
      <xdr:nvSpPr>
        <xdr:cNvPr id="486" name="【消防施設】&#10;一人当たり面積平均値テキスト">
          <a:extLst>
            <a:ext uri="{FF2B5EF4-FFF2-40B4-BE49-F238E27FC236}">
              <a16:creationId xmlns:a16="http://schemas.microsoft.com/office/drawing/2014/main" id="{00000000-0008-0000-0F00-0000E6010000}"/>
            </a:ext>
          </a:extLst>
        </xdr:cNvPr>
        <xdr:cNvSpPr txBox="1"/>
      </xdr:nvSpPr>
      <xdr:spPr>
        <a:xfrm>
          <a:off x="19547840" y="142194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159294</xdr:rowOff>
    </xdr:from>
    <xdr:to>
      <xdr:col>116</xdr:col>
      <xdr:colOff>114300</xdr:colOff>
      <xdr:row>85</xdr:row>
      <xdr:rowOff>89444</xdr:rowOff>
    </xdr:to>
    <xdr:sp macro="" textlink="">
      <xdr:nvSpPr>
        <xdr:cNvPr id="487" name="フローチャート: 判断 486">
          <a:extLst>
            <a:ext uri="{FF2B5EF4-FFF2-40B4-BE49-F238E27FC236}">
              <a16:creationId xmlns:a16="http://schemas.microsoft.com/office/drawing/2014/main" id="{00000000-0008-0000-0F00-0000E7010000}"/>
            </a:ext>
          </a:extLst>
        </xdr:cNvPr>
        <xdr:cNvSpPr/>
      </xdr:nvSpPr>
      <xdr:spPr>
        <a:xfrm>
          <a:off x="19458940" y="142410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147320</xdr:rowOff>
    </xdr:from>
    <xdr:to>
      <xdr:col>112</xdr:col>
      <xdr:colOff>38100</xdr:colOff>
      <xdr:row>85</xdr:row>
      <xdr:rowOff>77470</xdr:rowOff>
    </xdr:to>
    <xdr:sp macro="" textlink="">
      <xdr:nvSpPr>
        <xdr:cNvPr id="488" name="フローチャート: 判断 487">
          <a:extLst>
            <a:ext uri="{FF2B5EF4-FFF2-40B4-BE49-F238E27FC236}">
              <a16:creationId xmlns:a16="http://schemas.microsoft.com/office/drawing/2014/main" id="{00000000-0008-0000-0F00-0000E8010000}"/>
            </a:ext>
          </a:extLst>
        </xdr:cNvPr>
        <xdr:cNvSpPr/>
      </xdr:nvSpPr>
      <xdr:spPr>
        <a:xfrm>
          <a:off x="18735040" y="14229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163649</xdr:rowOff>
    </xdr:from>
    <xdr:to>
      <xdr:col>107</xdr:col>
      <xdr:colOff>101600</xdr:colOff>
      <xdr:row>85</xdr:row>
      <xdr:rowOff>93799</xdr:rowOff>
    </xdr:to>
    <xdr:sp macro="" textlink="">
      <xdr:nvSpPr>
        <xdr:cNvPr id="489" name="フローチャート: 判断 488">
          <a:extLst>
            <a:ext uri="{FF2B5EF4-FFF2-40B4-BE49-F238E27FC236}">
              <a16:creationId xmlns:a16="http://schemas.microsoft.com/office/drawing/2014/main" id="{00000000-0008-0000-0F00-0000E9010000}"/>
            </a:ext>
          </a:extLst>
        </xdr:cNvPr>
        <xdr:cNvSpPr/>
      </xdr:nvSpPr>
      <xdr:spPr>
        <a:xfrm>
          <a:off x="17937480" y="142454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45538</xdr:rowOff>
    </xdr:from>
    <xdr:to>
      <xdr:col>102</xdr:col>
      <xdr:colOff>165100</xdr:colOff>
      <xdr:row>85</xdr:row>
      <xdr:rowOff>147138</xdr:rowOff>
    </xdr:to>
    <xdr:sp macro="" textlink="">
      <xdr:nvSpPr>
        <xdr:cNvPr id="490" name="フローチャート: 判断 489">
          <a:extLst>
            <a:ext uri="{FF2B5EF4-FFF2-40B4-BE49-F238E27FC236}">
              <a16:creationId xmlns:a16="http://schemas.microsoft.com/office/drawing/2014/main" id="{00000000-0008-0000-0F00-0000EA010000}"/>
            </a:ext>
          </a:extLst>
        </xdr:cNvPr>
        <xdr:cNvSpPr/>
      </xdr:nvSpPr>
      <xdr:spPr>
        <a:xfrm>
          <a:off x="17162780" y="1429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50981</xdr:rowOff>
    </xdr:from>
    <xdr:to>
      <xdr:col>98</xdr:col>
      <xdr:colOff>38100</xdr:colOff>
      <xdr:row>85</xdr:row>
      <xdr:rowOff>152581</xdr:rowOff>
    </xdr:to>
    <xdr:sp macro="" textlink="">
      <xdr:nvSpPr>
        <xdr:cNvPr id="491" name="フローチャート: 判断 490">
          <a:extLst>
            <a:ext uri="{FF2B5EF4-FFF2-40B4-BE49-F238E27FC236}">
              <a16:creationId xmlns:a16="http://schemas.microsoft.com/office/drawing/2014/main" id="{00000000-0008-0000-0F00-0000EB010000}"/>
            </a:ext>
          </a:extLst>
        </xdr:cNvPr>
        <xdr:cNvSpPr/>
      </xdr:nvSpPr>
      <xdr:spPr>
        <a:xfrm>
          <a:off x="16388080" y="143003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95" name="テキスト ボックス 494">
          <a:extLst>
            <a:ext uri="{FF2B5EF4-FFF2-40B4-BE49-F238E27FC236}">
              <a16:creationId xmlns:a16="http://schemas.microsoft.com/office/drawing/2014/main" id="{00000000-0008-0000-0F00-0000EF01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158750</xdr:rowOff>
    </xdr:from>
    <xdr:to>
      <xdr:col>112</xdr:col>
      <xdr:colOff>38100</xdr:colOff>
      <xdr:row>86</xdr:row>
      <xdr:rowOff>88900</xdr:rowOff>
    </xdr:to>
    <xdr:sp macro="" textlink="">
      <xdr:nvSpPr>
        <xdr:cNvPr id="497" name="楕円 496">
          <a:extLst>
            <a:ext uri="{FF2B5EF4-FFF2-40B4-BE49-F238E27FC236}">
              <a16:creationId xmlns:a16="http://schemas.microsoft.com/office/drawing/2014/main" id="{00000000-0008-0000-0F00-0000F1010000}"/>
            </a:ext>
          </a:extLst>
        </xdr:cNvPr>
        <xdr:cNvSpPr/>
      </xdr:nvSpPr>
      <xdr:spPr>
        <a:xfrm>
          <a:off x="18735040" y="14408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160927</xdr:rowOff>
    </xdr:from>
    <xdr:to>
      <xdr:col>107</xdr:col>
      <xdr:colOff>101600</xdr:colOff>
      <xdr:row>86</xdr:row>
      <xdr:rowOff>91077</xdr:rowOff>
    </xdr:to>
    <xdr:sp macro="" textlink="">
      <xdr:nvSpPr>
        <xdr:cNvPr id="498" name="楕円 497">
          <a:extLst>
            <a:ext uri="{FF2B5EF4-FFF2-40B4-BE49-F238E27FC236}">
              <a16:creationId xmlns:a16="http://schemas.microsoft.com/office/drawing/2014/main" id="{00000000-0008-0000-0F00-0000F2010000}"/>
            </a:ext>
          </a:extLst>
        </xdr:cNvPr>
        <xdr:cNvSpPr/>
      </xdr:nvSpPr>
      <xdr:spPr>
        <a:xfrm>
          <a:off x="17937480" y="144103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38100</xdr:rowOff>
    </xdr:from>
    <xdr:to>
      <xdr:col>111</xdr:col>
      <xdr:colOff>177800</xdr:colOff>
      <xdr:row>86</xdr:row>
      <xdr:rowOff>40277</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flipV="1">
          <a:off x="17988280" y="14455140"/>
          <a:ext cx="78994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163105</xdr:rowOff>
    </xdr:from>
    <xdr:to>
      <xdr:col>102</xdr:col>
      <xdr:colOff>165100</xdr:colOff>
      <xdr:row>86</xdr:row>
      <xdr:rowOff>93255</xdr:rowOff>
    </xdr:to>
    <xdr:sp macro="" textlink="">
      <xdr:nvSpPr>
        <xdr:cNvPr id="500" name="楕円 499">
          <a:extLst>
            <a:ext uri="{FF2B5EF4-FFF2-40B4-BE49-F238E27FC236}">
              <a16:creationId xmlns:a16="http://schemas.microsoft.com/office/drawing/2014/main" id="{00000000-0008-0000-0F00-0000F4010000}"/>
            </a:ext>
          </a:extLst>
        </xdr:cNvPr>
        <xdr:cNvSpPr/>
      </xdr:nvSpPr>
      <xdr:spPr>
        <a:xfrm>
          <a:off x="17162780" y="14412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40277</xdr:rowOff>
    </xdr:from>
    <xdr:to>
      <xdr:col>107</xdr:col>
      <xdr:colOff>50800</xdr:colOff>
      <xdr:row>86</xdr:row>
      <xdr:rowOff>42455</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flipV="1">
          <a:off x="17213580" y="14457317"/>
          <a:ext cx="7747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165281</xdr:rowOff>
    </xdr:from>
    <xdr:to>
      <xdr:col>98</xdr:col>
      <xdr:colOff>38100</xdr:colOff>
      <xdr:row>86</xdr:row>
      <xdr:rowOff>95431</xdr:rowOff>
    </xdr:to>
    <xdr:sp macro="" textlink="">
      <xdr:nvSpPr>
        <xdr:cNvPr id="502" name="楕円 501">
          <a:extLst>
            <a:ext uri="{FF2B5EF4-FFF2-40B4-BE49-F238E27FC236}">
              <a16:creationId xmlns:a16="http://schemas.microsoft.com/office/drawing/2014/main" id="{00000000-0008-0000-0F00-0000F6010000}"/>
            </a:ext>
          </a:extLst>
        </xdr:cNvPr>
        <xdr:cNvSpPr/>
      </xdr:nvSpPr>
      <xdr:spPr>
        <a:xfrm>
          <a:off x="16388080" y="144146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42455</xdr:rowOff>
    </xdr:from>
    <xdr:to>
      <xdr:col>102</xdr:col>
      <xdr:colOff>114300</xdr:colOff>
      <xdr:row>86</xdr:row>
      <xdr:rowOff>44631</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flipV="1">
          <a:off x="16431260" y="14459495"/>
          <a:ext cx="78232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93997</xdr:rowOff>
    </xdr:from>
    <xdr:ext cx="469744" cy="259045"/>
    <xdr:sp macro="" textlink="">
      <xdr:nvSpPr>
        <xdr:cNvPr id="504" name="n_1aveValue【消防施設】&#10;一人当たり面積">
          <a:extLst>
            <a:ext uri="{FF2B5EF4-FFF2-40B4-BE49-F238E27FC236}">
              <a16:creationId xmlns:a16="http://schemas.microsoft.com/office/drawing/2014/main" id="{00000000-0008-0000-0F00-0000F8010000}"/>
            </a:ext>
          </a:extLst>
        </xdr:cNvPr>
        <xdr:cNvSpPr txBox="1"/>
      </xdr:nvSpPr>
      <xdr:spPr>
        <a:xfrm>
          <a:off x="18561127" y="1400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110326</xdr:rowOff>
    </xdr:from>
    <xdr:ext cx="469744" cy="259045"/>
    <xdr:sp macro="" textlink="">
      <xdr:nvSpPr>
        <xdr:cNvPr id="505" name="n_2aveValue【消防施設】&#10;一人当たり面積">
          <a:extLst>
            <a:ext uri="{FF2B5EF4-FFF2-40B4-BE49-F238E27FC236}">
              <a16:creationId xmlns:a16="http://schemas.microsoft.com/office/drawing/2014/main" id="{00000000-0008-0000-0F00-0000F9010000}"/>
            </a:ext>
          </a:extLst>
        </xdr:cNvPr>
        <xdr:cNvSpPr txBox="1"/>
      </xdr:nvSpPr>
      <xdr:spPr>
        <a:xfrm>
          <a:off x="17776267" y="14024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163665</xdr:rowOff>
    </xdr:from>
    <xdr:ext cx="469744" cy="259045"/>
    <xdr:sp macro="" textlink="">
      <xdr:nvSpPr>
        <xdr:cNvPr id="506" name="n_3aveValue【消防施設】&#10;一人当たり面積">
          <a:extLst>
            <a:ext uri="{FF2B5EF4-FFF2-40B4-BE49-F238E27FC236}">
              <a16:creationId xmlns:a16="http://schemas.microsoft.com/office/drawing/2014/main" id="{00000000-0008-0000-0F00-0000FA010000}"/>
            </a:ext>
          </a:extLst>
        </xdr:cNvPr>
        <xdr:cNvSpPr txBox="1"/>
      </xdr:nvSpPr>
      <xdr:spPr>
        <a:xfrm>
          <a:off x="17001567" y="1407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169108</xdr:rowOff>
    </xdr:from>
    <xdr:ext cx="469744" cy="259045"/>
    <xdr:sp macro="" textlink="">
      <xdr:nvSpPr>
        <xdr:cNvPr id="507" name="n_4aveValue【消防施設】&#10;一人当たり面積">
          <a:extLst>
            <a:ext uri="{FF2B5EF4-FFF2-40B4-BE49-F238E27FC236}">
              <a16:creationId xmlns:a16="http://schemas.microsoft.com/office/drawing/2014/main" id="{00000000-0008-0000-0F00-0000FB010000}"/>
            </a:ext>
          </a:extLst>
        </xdr:cNvPr>
        <xdr:cNvSpPr txBox="1"/>
      </xdr:nvSpPr>
      <xdr:spPr>
        <a:xfrm>
          <a:off x="16226867" y="14083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80027</xdr:rowOff>
    </xdr:from>
    <xdr:ext cx="469744" cy="259045"/>
    <xdr:sp macro="" textlink="">
      <xdr:nvSpPr>
        <xdr:cNvPr id="508" name="n_1mainValue【消防施設】&#10;一人当たり面積">
          <a:extLst>
            <a:ext uri="{FF2B5EF4-FFF2-40B4-BE49-F238E27FC236}">
              <a16:creationId xmlns:a16="http://schemas.microsoft.com/office/drawing/2014/main" id="{00000000-0008-0000-0F00-0000FC010000}"/>
            </a:ext>
          </a:extLst>
        </xdr:cNvPr>
        <xdr:cNvSpPr txBox="1"/>
      </xdr:nvSpPr>
      <xdr:spPr>
        <a:xfrm>
          <a:off x="18561127"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82204</xdr:rowOff>
    </xdr:from>
    <xdr:ext cx="469744" cy="259045"/>
    <xdr:sp macro="" textlink="">
      <xdr:nvSpPr>
        <xdr:cNvPr id="509" name="n_2mainValue【消防施設】&#10;一人当たり面積">
          <a:extLst>
            <a:ext uri="{FF2B5EF4-FFF2-40B4-BE49-F238E27FC236}">
              <a16:creationId xmlns:a16="http://schemas.microsoft.com/office/drawing/2014/main" id="{00000000-0008-0000-0F00-0000FD010000}"/>
            </a:ext>
          </a:extLst>
        </xdr:cNvPr>
        <xdr:cNvSpPr txBox="1"/>
      </xdr:nvSpPr>
      <xdr:spPr>
        <a:xfrm>
          <a:off x="17776267" y="1449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84382</xdr:rowOff>
    </xdr:from>
    <xdr:ext cx="469744" cy="259045"/>
    <xdr:sp macro="" textlink="">
      <xdr:nvSpPr>
        <xdr:cNvPr id="510" name="n_3mainValue【消防施設】&#10;一人当たり面積">
          <a:extLst>
            <a:ext uri="{FF2B5EF4-FFF2-40B4-BE49-F238E27FC236}">
              <a16:creationId xmlns:a16="http://schemas.microsoft.com/office/drawing/2014/main" id="{00000000-0008-0000-0F00-0000FE010000}"/>
            </a:ext>
          </a:extLst>
        </xdr:cNvPr>
        <xdr:cNvSpPr txBox="1"/>
      </xdr:nvSpPr>
      <xdr:spPr>
        <a:xfrm>
          <a:off x="17001567" y="1450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86558</xdr:rowOff>
    </xdr:from>
    <xdr:ext cx="469744" cy="259045"/>
    <xdr:sp macro="" textlink="">
      <xdr:nvSpPr>
        <xdr:cNvPr id="511" name="n_4mainValue【消防施設】&#10;一人当たり面積">
          <a:extLst>
            <a:ext uri="{FF2B5EF4-FFF2-40B4-BE49-F238E27FC236}">
              <a16:creationId xmlns:a16="http://schemas.microsoft.com/office/drawing/2014/main" id="{00000000-0008-0000-0F00-0000FF010000}"/>
            </a:ext>
          </a:extLst>
        </xdr:cNvPr>
        <xdr:cNvSpPr txBox="1"/>
      </xdr:nvSpPr>
      <xdr:spPr>
        <a:xfrm>
          <a:off x="16226867" y="1450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14" name="正方形/長方形 513">
          <a:extLst>
            <a:ext uri="{FF2B5EF4-FFF2-40B4-BE49-F238E27FC236}">
              <a16:creationId xmlns:a16="http://schemas.microsoft.com/office/drawing/2014/main" id="{00000000-0008-0000-0F00-00000202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16" name="正方形/長方形 515">
          <a:extLst>
            <a:ext uri="{FF2B5EF4-FFF2-40B4-BE49-F238E27FC236}">
              <a16:creationId xmlns:a16="http://schemas.microsoft.com/office/drawing/2014/main" id="{00000000-0008-0000-0F00-00000402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17" name="正方形/長方形 516">
          <a:extLst>
            <a:ext uri="{FF2B5EF4-FFF2-40B4-BE49-F238E27FC236}">
              <a16:creationId xmlns:a16="http://schemas.microsoft.com/office/drawing/2014/main" id="{00000000-0008-0000-0F00-00000502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18" name="正方形/長方形 517">
          <a:extLst>
            <a:ext uri="{FF2B5EF4-FFF2-40B4-BE49-F238E27FC236}">
              <a16:creationId xmlns:a16="http://schemas.microsoft.com/office/drawing/2014/main" id="{00000000-0008-0000-0F00-00000602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19" name="正方形/長方形 518">
          <a:extLst>
            <a:ext uri="{FF2B5EF4-FFF2-40B4-BE49-F238E27FC236}">
              <a16:creationId xmlns:a16="http://schemas.microsoft.com/office/drawing/2014/main" id="{00000000-0008-0000-0F00-00000702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6" name="【庁舎】&#10;有形固定資産減価償却率グラフ枠">
          <a:extLst>
            <a:ext uri="{FF2B5EF4-FFF2-40B4-BE49-F238E27FC236}">
              <a16:creationId xmlns:a16="http://schemas.microsoft.com/office/drawing/2014/main" id="{00000000-0008-0000-0F00-00001802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35379</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flipV="1">
          <a:off x="14375764" y="16774886"/>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38" name="【庁舎】&#10;有形固定資産減価償却率最小値テキスト">
          <a:extLst>
            <a:ext uri="{FF2B5EF4-FFF2-40B4-BE49-F238E27FC236}">
              <a16:creationId xmlns:a16="http://schemas.microsoft.com/office/drawing/2014/main" id="{00000000-0008-0000-0F00-00001A020000}"/>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540" name="【庁舎】&#10;有形固定資産減価償却率最大値テキスト">
          <a:extLst>
            <a:ext uri="{FF2B5EF4-FFF2-40B4-BE49-F238E27FC236}">
              <a16:creationId xmlns:a16="http://schemas.microsoft.com/office/drawing/2014/main" id="{00000000-0008-0000-0F00-00001C020000}"/>
            </a:ext>
          </a:extLst>
        </xdr:cNvPr>
        <xdr:cNvSpPr txBox="1"/>
      </xdr:nvSpPr>
      <xdr:spPr>
        <a:xfrm>
          <a:off x="14414500" y="165577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4287500" y="16774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154050</xdr:rowOff>
    </xdr:from>
    <xdr:ext cx="405111" cy="259045"/>
    <xdr:sp macro="" textlink="">
      <xdr:nvSpPr>
        <xdr:cNvPr id="542" name="【庁舎】&#10;有形固定資産減価償却率平均値テキスト">
          <a:extLst>
            <a:ext uri="{FF2B5EF4-FFF2-40B4-BE49-F238E27FC236}">
              <a16:creationId xmlns:a16="http://schemas.microsoft.com/office/drawing/2014/main" id="{00000000-0008-0000-0F00-00001E020000}"/>
            </a:ext>
          </a:extLst>
        </xdr:cNvPr>
        <xdr:cNvSpPr txBox="1"/>
      </xdr:nvSpPr>
      <xdr:spPr>
        <a:xfrm>
          <a:off x="14414500" y="174209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4173</xdr:rowOff>
    </xdr:from>
    <xdr:to>
      <xdr:col>85</xdr:col>
      <xdr:colOff>177800</xdr:colOff>
      <xdr:row>104</xdr:row>
      <xdr:rowOff>105773</xdr:rowOff>
    </xdr:to>
    <xdr:sp macro="" textlink="">
      <xdr:nvSpPr>
        <xdr:cNvPr id="543" name="フローチャート: 判断 542">
          <a:extLst>
            <a:ext uri="{FF2B5EF4-FFF2-40B4-BE49-F238E27FC236}">
              <a16:creationId xmlns:a16="http://schemas.microsoft.com/office/drawing/2014/main" id="{00000000-0008-0000-0F00-00001F020000}"/>
            </a:ext>
          </a:extLst>
        </xdr:cNvPr>
        <xdr:cNvSpPr/>
      </xdr:nvSpPr>
      <xdr:spPr>
        <a:xfrm>
          <a:off x="14325600" y="1743873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164193</xdr:rowOff>
    </xdr:from>
    <xdr:to>
      <xdr:col>81</xdr:col>
      <xdr:colOff>101600</xdr:colOff>
      <xdr:row>104</xdr:row>
      <xdr:rowOff>94343</xdr:rowOff>
    </xdr:to>
    <xdr:sp macro="" textlink="">
      <xdr:nvSpPr>
        <xdr:cNvPr id="544" name="フローチャート: 判断 543">
          <a:extLst>
            <a:ext uri="{FF2B5EF4-FFF2-40B4-BE49-F238E27FC236}">
              <a16:creationId xmlns:a16="http://schemas.microsoft.com/office/drawing/2014/main" id="{00000000-0008-0000-0F00-000020020000}"/>
            </a:ext>
          </a:extLst>
        </xdr:cNvPr>
        <xdr:cNvSpPr/>
      </xdr:nvSpPr>
      <xdr:spPr>
        <a:xfrm>
          <a:off x="13578840" y="17431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48261</xdr:rowOff>
    </xdr:from>
    <xdr:to>
      <xdr:col>76</xdr:col>
      <xdr:colOff>165100</xdr:colOff>
      <xdr:row>104</xdr:row>
      <xdr:rowOff>149861</xdr:rowOff>
    </xdr:to>
    <xdr:sp macro="" textlink="">
      <xdr:nvSpPr>
        <xdr:cNvPr id="545" name="フローチャート: 判断 544">
          <a:extLst>
            <a:ext uri="{FF2B5EF4-FFF2-40B4-BE49-F238E27FC236}">
              <a16:creationId xmlns:a16="http://schemas.microsoft.com/office/drawing/2014/main" id="{00000000-0008-0000-0F00-000021020000}"/>
            </a:ext>
          </a:extLst>
        </xdr:cNvPr>
        <xdr:cNvSpPr/>
      </xdr:nvSpPr>
      <xdr:spPr>
        <a:xfrm>
          <a:off x="1280414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90714</xdr:rowOff>
    </xdr:from>
    <xdr:to>
      <xdr:col>72</xdr:col>
      <xdr:colOff>38100</xdr:colOff>
      <xdr:row>105</xdr:row>
      <xdr:rowOff>20864</xdr:rowOff>
    </xdr:to>
    <xdr:sp macro="" textlink="">
      <xdr:nvSpPr>
        <xdr:cNvPr id="546" name="フローチャート: 判断 545">
          <a:extLst>
            <a:ext uri="{FF2B5EF4-FFF2-40B4-BE49-F238E27FC236}">
              <a16:creationId xmlns:a16="http://schemas.microsoft.com/office/drawing/2014/main" id="{00000000-0008-0000-0F00-000022020000}"/>
            </a:ext>
          </a:extLst>
        </xdr:cNvPr>
        <xdr:cNvSpPr/>
      </xdr:nvSpPr>
      <xdr:spPr>
        <a:xfrm>
          <a:off x="12029440" y="175252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167458</xdr:rowOff>
    </xdr:from>
    <xdr:to>
      <xdr:col>67</xdr:col>
      <xdr:colOff>101600</xdr:colOff>
      <xdr:row>105</xdr:row>
      <xdr:rowOff>97608</xdr:rowOff>
    </xdr:to>
    <xdr:sp macro="" textlink="">
      <xdr:nvSpPr>
        <xdr:cNvPr id="547" name="フローチャート: 判断 546">
          <a:extLst>
            <a:ext uri="{FF2B5EF4-FFF2-40B4-BE49-F238E27FC236}">
              <a16:creationId xmlns:a16="http://schemas.microsoft.com/office/drawing/2014/main" id="{00000000-0008-0000-0F00-000023020000}"/>
            </a:ext>
          </a:extLst>
        </xdr:cNvPr>
        <xdr:cNvSpPr/>
      </xdr:nvSpPr>
      <xdr:spPr>
        <a:xfrm>
          <a:off x="11231880" y="17602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48" name="テキスト ボックス 547">
          <a:extLst>
            <a:ext uri="{FF2B5EF4-FFF2-40B4-BE49-F238E27FC236}">
              <a16:creationId xmlns:a16="http://schemas.microsoft.com/office/drawing/2014/main" id="{00000000-0008-0000-0F00-00002402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49" name="テキスト ボックス 548">
          <a:extLst>
            <a:ext uri="{FF2B5EF4-FFF2-40B4-BE49-F238E27FC236}">
              <a16:creationId xmlns:a16="http://schemas.microsoft.com/office/drawing/2014/main" id="{00000000-0008-0000-0F00-00002502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50" name="テキスト ボックス 549">
          <a:extLst>
            <a:ext uri="{FF2B5EF4-FFF2-40B4-BE49-F238E27FC236}">
              <a16:creationId xmlns:a16="http://schemas.microsoft.com/office/drawing/2014/main" id="{00000000-0008-0000-0F00-00002602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52" name="テキスト ボックス 551">
          <a:extLst>
            <a:ext uri="{FF2B5EF4-FFF2-40B4-BE49-F238E27FC236}">
              <a16:creationId xmlns:a16="http://schemas.microsoft.com/office/drawing/2014/main" id="{00000000-0008-0000-0F00-00002802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152763</xdr:rowOff>
    </xdr:from>
    <xdr:to>
      <xdr:col>81</xdr:col>
      <xdr:colOff>101600</xdr:colOff>
      <xdr:row>104</xdr:row>
      <xdr:rowOff>82913</xdr:rowOff>
    </xdr:to>
    <xdr:sp macro="" textlink="">
      <xdr:nvSpPr>
        <xdr:cNvPr id="553" name="楕円 552">
          <a:extLst>
            <a:ext uri="{FF2B5EF4-FFF2-40B4-BE49-F238E27FC236}">
              <a16:creationId xmlns:a16="http://schemas.microsoft.com/office/drawing/2014/main" id="{00000000-0008-0000-0F00-000029020000}"/>
            </a:ext>
          </a:extLst>
        </xdr:cNvPr>
        <xdr:cNvSpPr/>
      </xdr:nvSpPr>
      <xdr:spPr>
        <a:xfrm>
          <a:off x="13578840" y="174196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554" name="楕円 553">
          <a:extLst>
            <a:ext uri="{FF2B5EF4-FFF2-40B4-BE49-F238E27FC236}">
              <a16:creationId xmlns:a16="http://schemas.microsoft.com/office/drawing/2014/main" id="{00000000-0008-0000-0F00-00002A020000}"/>
            </a:ext>
          </a:extLst>
        </xdr:cNvPr>
        <xdr:cNvSpPr/>
      </xdr:nvSpPr>
      <xdr:spPr>
        <a:xfrm>
          <a:off x="12804140" y="17395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7620</xdr:rowOff>
    </xdr:from>
    <xdr:to>
      <xdr:col>81</xdr:col>
      <xdr:colOff>50800</xdr:colOff>
      <xdr:row>104</xdr:row>
      <xdr:rowOff>32113</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2854940" y="17442180"/>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556" name="楕円 555">
          <a:extLst>
            <a:ext uri="{FF2B5EF4-FFF2-40B4-BE49-F238E27FC236}">
              <a16:creationId xmlns:a16="http://schemas.microsoft.com/office/drawing/2014/main" id="{00000000-0008-0000-0F00-00002C020000}"/>
            </a:ext>
          </a:extLst>
        </xdr:cNvPr>
        <xdr:cNvSpPr/>
      </xdr:nvSpPr>
      <xdr:spPr>
        <a:xfrm>
          <a:off x="12029440" y="173560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139881</xdr:rowOff>
    </xdr:from>
    <xdr:to>
      <xdr:col>76</xdr:col>
      <xdr:colOff>114300</xdr:colOff>
      <xdr:row>104</xdr:row>
      <xdr:rowOff>7620</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2072620" y="17406801"/>
          <a:ext cx="782320" cy="3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59689</xdr:rowOff>
    </xdr:from>
    <xdr:to>
      <xdr:col>67</xdr:col>
      <xdr:colOff>101600</xdr:colOff>
      <xdr:row>103</xdr:row>
      <xdr:rowOff>161289</xdr:rowOff>
    </xdr:to>
    <xdr:sp macro="" textlink="">
      <xdr:nvSpPr>
        <xdr:cNvPr id="558" name="楕円 557">
          <a:extLst>
            <a:ext uri="{FF2B5EF4-FFF2-40B4-BE49-F238E27FC236}">
              <a16:creationId xmlns:a16="http://schemas.microsoft.com/office/drawing/2014/main" id="{00000000-0008-0000-0F00-00002E020000}"/>
            </a:ext>
          </a:extLst>
        </xdr:cNvPr>
        <xdr:cNvSpPr/>
      </xdr:nvSpPr>
      <xdr:spPr>
        <a:xfrm>
          <a:off x="11231880" y="1732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110489</xdr:rowOff>
    </xdr:from>
    <xdr:to>
      <xdr:col>71</xdr:col>
      <xdr:colOff>177800</xdr:colOff>
      <xdr:row>103</xdr:row>
      <xdr:rowOff>139881</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1282680" y="17377409"/>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85470</xdr:rowOff>
    </xdr:from>
    <xdr:ext cx="405111" cy="259045"/>
    <xdr:sp macro="" textlink="">
      <xdr:nvSpPr>
        <xdr:cNvPr id="560" name="n_1aveValue【庁舎】&#10;有形固定資産減価償却率">
          <a:extLst>
            <a:ext uri="{FF2B5EF4-FFF2-40B4-BE49-F238E27FC236}">
              <a16:creationId xmlns:a16="http://schemas.microsoft.com/office/drawing/2014/main" id="{00000000-0008-0000-0F00-000030020000}"/>
            </a:ext>
          </a:extLst>
        </xdr:cNvPr>
        <xdr:cNvSpPr txBox="1"/>
      </xdr:nvSpPr>
      <xdr:spPr>
        <a:xfrm>
          <a:off x="13437244" y="17520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140988</xdr:rowOff>
    </xdr:from>
    <xdr:ext cx="405111" cy="259045"/>
    <xdr:sp macro="" textlink="">
      <xdr:nvSpPr>
        <xdr:cNvPr id="561" name="n_2aveValue【庁舎】&#10;有形固定資産減価償却率">
          <a:extLst>
            <a:ext uri="{FF2B5EF4-FFF2-40B4-BE49-F238E27FC236}">
              <a16:creationId xmlns:a16="http://schemas.microsoft.com/office/drawing/2014/main" id="{00000000-0008-0000-0F00-000031020000}"/>
            </a:ext>
          </a:extLst>
        </xdr:cNvPr>
        <xdr:cNvSpPr txBox="1"/>
      </xdr:nvSpPr>
      <xdr:spPr>
        <a:xfrm>
          <a:off x="12675244" y="1757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11991</xdr:rowOff>
    </xdr:from>
    <xdr:ext cx="405111" cy="259045"/>
    <xdr:sp macro="" textlink="">
      <xdr:nvSpPr>
        <xdr:cNvPr id="562" name="n_3aveValue【庁舎】&#10;有形固定資産減価償却率">
          <a:extLst>
            <a:ext uri="{FF2B5EF4-FFF2-40B4-BE49-F238E27FC236}">
              <a16:creationId xmlns:a16="http://schemas.microsoft.com/office/drawing/2014/main" id="{00000000-0008-0000-0F00-000032020000}"/>
            </a:ext>
          </a:extLst>
        </xdr:cNvPr>
        <xdr:cNvSpPr txBox="1"/>
      </xdr:nvSpPr>
      <xdr:spPr>
        <a:xfrm>
          <a:off x="11900544" y="1761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88735</xdr:rowOff>
    </xdr:from>
    <xdr:ext cx="405111" cy="259045"/>
    <xdr:sp macro="" textlink="">
      <xdr:nvSpPr>
        <xdr:cNvPr id="563" name="n_4aveValue【庁舎】&#10;有形固定資産減価償却率">
          <a:extLst>
            <a:ext uri="{FF2B5EF4-FFF2-40B4-BE49-F238E27FC236}">
              <a16:creationId xmlns:a16="http://schemas.microsoft.com/office/drawing/2014/main" id="{00000000-0008-0000-0F00-000033020000}"/>
            </a:ext>
          </a:extLst>
        </xdr:cNvPr>
        <xdr:cNvSpPr txBox="1"/>
      </xdr:nvSpPr>
      <xdr:spPr>
        <a:xfrm>
          <a:off x="11102984" y="17690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99440</xdr:rowOff>
    </xdr:from>
    <xdr:ext cx="405111" cy="259045"/>
    <xdr:sp macro="" textlink="">
      <xdr:nvSpPr>
        <xdr:cNvPr id="564" name="n_1mainValue【庁舎】&#10;有形固定資産減価償却率">
          <a:extLst>
            <a:ext uri="{FF2B5EF4-FFF2-40B4-BE49-F238E27FC236}">
              <a16:creationId xmlns:a16="http://schemas.microsoft.com/office/drawing/2014/main" id="{00000000-0008-0000-0F00-000034020000}"/>
            </a:ext>
          </a:extLst>
        </xdr:cNvPr>
        <xdr:cNvSpPr txBox="1"/>
      </xdr:nvSpPr>
      <xdr:spPr>
        <a:xfrm>
          <a:off x="13437244" y="17198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74947</xdr:rowOff>
    </xdr:from>
    <xdr:ext cx="405111" cy="259045"/>
    <xdr:sp macro="" textlink="">
      <xdr:nvSpPr>
        <xdr:cNvPr id="565" name="n_2mainValue【庁舎】&#10;有形固定資産減価償却率">
          <a:extLst>
            <a:ext uri="{FF2B5EF4-FFF2-40B4-BE49-F238E27FC236}">
              <a16:creationId xmlns:a16="http://schemas.microsoft.com/office/drawing/2014/main" id="{00000000-0008-0000-0F00-000035020000}"/>
            </a:ext>
          </a:extLst>
        </xdr:cNvPr>
        <xdr:cNvSpPr txBox="1"/>
      </xdr:nvSpPr>
      <xdr:spPr>
        <a:xfrm>
          <a:off x="1267524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566" name="n_3mainValue【庁舎】&#10;有形固定資産減価償却率">
          <a:extLst>
            <a:ext uri="{FF2B5EF4-FFF2-40B4-BE49-F238E27FC236}">
              <a16:creationId xmlns:a16="http://schemas.microsoft.com/office/drawing/2014/main" id="{00000000-0008-0000-0F00-000036020000}"/>
            </a:ext>
          </a:extLst>
        </xdr:cNvPr>
        <xdr:cNvSpPr txBox="1"/>
      </xdr:nvSpPr>
      <xdr:spPr>
        <a:xfrm>
          <a:off x="11900544" y="17135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6366</xdr:rowOff>
    </xdr:from>
    <xdr:ext cx="405111" cy="259045"/>
    <xdr:sp macro="" textlink="">
      <xdr:nvSpPr>
        <xdr:cNvPr id="567" name="n_4mainValue【庁舎】&#10;有形固定資産減価償却率">
          <a:extLst>
            <a:ext uri="{FF2B5EF4-FFF2-40B4-BE49-F238E27FC236}">
              <a16:creationId xmlns:a16="http://schemas.microsoft.com/office/drawing/2014/main" id="{00000000-0008-0000-0F00-000037020000}"/>
            </a:ext>
          </a:extLst>
        </xdr:cNvPr>
        <xdr:cNvSpPr txBox="1"/>
      </xdr:nvSpPr>
      <xdr:spPr>
        <a:xfrm>
          <a:off x="11102984" y="17105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68" name="正方形/長方形 567">
          <a:extLst>
            <a:ext uri="{FF2B5EF4-FFF2-40B4-BE49-F238E27FC236}">
              <a16:creationId xmlns:a16="http://schemas.microsoft.com/office/drawing/2014/main" id="{00000000-0008-0000-0F00-00003802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69" name="正方形/長方形 568">
          <a:extLst>
            <a:ext uri="{FF2B5EF4-FFF2-40B4-BE49-F238E27FC236}">
              <a16:creationId xmlns:a16="http://schemas.microsoft.com/office/drawing/2014/main" id="{00000000-0008-0000-0F00-00003902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70" name="正方形/長方形 569">
          <a:extLst>
            <a:ext uri="{FF2B5EF4-FFF2-40B4-BE49-F238E27FC236}">
              <a16:creationId xmlns:a16="http://schemas.microsoft.com/office/drawing/2014/main" id="{00000000-0008-0000-0F00-00003A02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71" name="正方形/長方形 570">
          <a:extLst>
            <a:ext uri="{FF2B5EF4-FFF2-40B4-BE49-F238E27FC236}">
              <a16:creationId xmlns:a16="http://schemas.microsoft.com/office/drawing/2014/main" id="{00000000-0008-0000-0F00-00003B02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72" name="正方形/長方形 571">
          <a:extLst>
            <a:ext uri="{FF2B5EF4-FFF2-40B4-BE49-F238E27FC236}">
              <a16:creationId xmlns:a16="http://schemas.microsoft.com/office/drawing/2014/main" id="{00000000-0008-0000-0F00-00003C02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73" name="正方形/長方形 572">
          <a:extLst>
            <a:ext uri="{FF2B5EF4-FFF2-40B4-BE49-F238E27FC236}">
              <a16:creationId xmlns:a16="http://schemas.microsoft.com/office/drawing/2014/main" id="{00000000-0008-0000-0F00-00003D02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74" name="正方形/長方形 573">
          <a:extLst>
            <a:ext uri="{FF2B5EF4-FFF2-40B4-BE49-F238E27FC236}">
              <a16:creationId xmlns:a16="http://schemas.microsoft.com/office/drawing/2014/main" id="{00000000-0008-0000-0F00-00003E02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75" name="正方形/長方形 574">
          <a:extLst>
            <a:ext uri="{FF2B5EF4-FFF2-40B4-BE49-F238E27FC236}">
              <a16:creationId xmlns:a16="http://schemas.microsoft.com/office/drawing/2014/main" id="{00000000-0008-0000-0F00-00003F02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88" name="【庁舎】&#10;一人当たり面積グラフ枠">
          <a:extLst>
            <a:ext uri="{FF2B5EF4-FFF2-40B4-BE49-F238E27FC236}">
              <a16:creationId xmlns:a16="http://schemas.microsoft.com/office/drawing/2014/main" id="{00000000-0008-0000-0F00-00004C02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28651</xdr:rowOff>
    </xdr:from>
    <xdr:to>
      <xdr:col>116</xdr:col>
      <xdr:colOff>62864</xdr:colOff>
      <xdr:row>107</xdr:row>
      <xdr:rowOff>149809</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flipV="1">
          <a:off x="19509104" y="16960291"/>
          <a:ext cx="0" cy="1126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153636</xdr:rowOff>
    </xdr:from>
    <xdr:ext cx="469744" cy="259045"/>
    <xdr:sp macro="" textlink="">
      <xdr:nvSpPr>
        <xdr:cNvPr id="590" name="【庁舎】&#10;一人当たり面積最小値テキスト">
          <a:extLst>
            <a:ext uri="{FF2B5EF4-FFF2-40B4-BE49-F238E27FC236}">
              <a16:creationId xmlns:a16="http://schemas.microsoft.com/office/drawing/2014/main" id="{00000000-0008-0000-0F00-00004E020000}"/>
            </a:ext>
          </a:extLst>
        </xdr:cNvPr>
        <xdr:cNvSpPr txBox="1"/>
      </xdr:nvSpPr>
      <xdr:spPr>
        <a:xfrm>
          <a:off x="19547840" y="18091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149809</xdr:rowOff>
    </xdr:from>
    <xdr:to>
      <xdr:col>116</xdr:col>
      <xdr:colOff>152400</xdr:colOff>
      <xdr:row>107</xdr:row>
      <xdr:rowOff>149809</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19443700" y="180872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146778</xdr:rowOff>
    </xdr:from>
    <xdr:ext cx="469744" cy="259045"/>
    <xdr:sp macro="" textlink="">
      <xdr:nvSpPr>
        <xdr:cNvPr id="592" name="【庁舎】&#10;一人当たり面積最大値テキスト">
          <a:extLst>
            <a:ext uri="{FF2B5EF4-FFF2-40B4-BE49-F238E27FC236}">
              <a16:creationId xmlns:a16="http://schemas.microsoft.com/office/drawing/2014/main" id="{00000000-0008-0000-0F00-000050020000}"/>
            </a:ext>
          </a:extLst>
        </xdr:cNvPr>
        <xdr:cNvSpPr txBox="1"/>
      </xdr:nvSpPr>
      <xdr:spPr>
        <a:xfrm>
          <a:off x="19547840" y="16743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28651</xdr:rowOff>
    </xdr:from>
    <xdr:to>
      <xdr:col>116</xdr:col>
      <xdr:colOff>152400</xdr:colOff>
      <xdr:row>101</xdr:row>
      <xdr:rowOff>28651</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19443700" y="16960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594" name="【庁舎】&#10;一人当たり面積平均値テキスト">
          <a:extLst>
            <a:ext uri="{FF2B5EF4-FFF2-40B4-BE49-F238E27FC236}">
              <a16:creationId xmlns:a16="http://schemas.microsoft.com/office/drawing/2014/main" id="{00000000-0008-0000-0F00-000052020000}"/>
            </a:ext>
          </a:extLst>
        </xdr:cNvPr>
        <xdr:cNvSpPr txBox="1"/>
      </xdr:nvSpPr>
      <xdr:spPr>
        <a:xfrm>
          <a:off x="19547840" y="17772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595" name="フローチャート: 判断 594">
          <a:extLst>
            <a:ext uri="{FF2B5EF4-FFF2-40B4-BE49-F238E27FC236}">
              <a16:creationId xmlns:a16="http://schemas.microsoft.com/office/drawing/2014/main" id="{00000000-0008-0000-0F00-000053020000}"/>
            </a:ext>
          </a:extLst>
        </xdr:cNvPr>
        <xdr:cNvSpPr/>
      </xdr:nvSpPr>
      <xdr:spPr>
        <a:xfrm>
          <a:off x="19458940" y="1779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34544</xdr:rowOff>
    </xdr:from>
    <xdr:to>
      <xdr:col>112</xdr:col>
      <xdr:colOff>38100</xdr:colOff>
      <xdr:row>106</xdr:row>
      <xdr:rowOff>136144</xdr:rowOff>
    </xdr:to>
    <xdr:sp macro="" textlink="">
      <xdr:nvSpPr>
        <xdr:cNvPr id="596" name="フローチャート: 判断 595">
          <a:extLst>
            <a:ext uri="{FF2B5EF4-FFF2-40B4-BE49-F238E27FC236}">
              <a16:creationId xmlns:a16="http://schemas.microsoft.com/office/drawing/2014/main" id="{00000000-0008-0000-0F00-000054020000}"/>
            </a:ext>
          </a:extLst>
        </xdr:cNvPr>
        <xdr:cNvSpPr/>
      </xdr:nvSpPr>
      <xdr:spPr>
        <a:xfrm>
          <a:off x="18735040" y="178043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56490</xdr:rowOff>
    </xdr:from>
    <xdr:to>
      <xdr:col>107</xdr:col>
      <xdr:colOff>101600</xdr:colOff>
      <xdr:row>106</xdr:row>
      <xdr:rowOff>158090</xdr:rowOff>
    </xdr:to>
    <xdr:sp macro="" textlink="">
      <xdr:nvSpPr>
        <xdr:cNvPr id="597" name="フローチャート: 判断 596">
          <a:extLst>
            <a:ext uri="{FF2B5EF4-FFF2-40B4-BE49-F238E27FC236}">
              <a16:creationId xmlns:a16="http://schemas.microsoft.com/office/drawing/2014/main" id="{00000000-0008-0000-0F00-000055020000}"/>
            </a:ext>
          </a:extLst>
        </xdr:cNvPr>
        <xdr:cNvSpPr/>
      </xdr:nvSpPr>
      <xdr:spPr>
        <a:xfrm>
          <a:off x="17937480" y="1782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66548</xdr:rowOff>
    </xdr:from>
    <xdr:to>
      <xdr:col>102</xdr:col>
      <xdr:colOff>165100</xdr:colOff>
      <xdr:row>106</xdr:row>
      <xdr:rowOff>168148</xdr:rowOff>
    </xdr:to>
    <xdr:sp macro="" textlink="">
      <xdr:nvSpPr>
        <xdr:cNvPr id="598" name="フローチャート: 判断 597">
          <a:extLst>
            <a:ext uri="{FF2B5EF4-FFF2-40B4-BE49-F238E27FC236}">
              <a16:creationId xmlns:a16="http://schemas.microsoft.com/office/drawing/2014/main" id="{00000000-0008-0000-0F00-000056020000}"/>
            </a:ext>
          </a:extLst>
        </xdr:cNvPr>
        <xdr:cNvSpPr/>
      </xdr:nvSpPr>
      <xdr:spPr>
        <a:xfrm>
          <a:off x="17162780" y="1783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48718</xdr:rowOff>
    </xdr:from>
    <xdr:to>
      <xdr:col>98</xdr:col>
      <xdr:colOff>38100</xdr:colOff>
      <xdr:row>106</xdr:row>
      <xdr:rowOff>150318</xdr:rowOff>
    </xdr:to>
    <xdr:sp macro="" textlink="">
      <xdr:nvSpPr>
        <xdr:cNvPr id="599" name="フローチャート: 判断 598">
          <a:extLst>
            <a:ext uri="{FF2B5EF4-FFF2-40B4-BE49-F238E27FC236}">
              <a16:creationId xmlns:a16="http://schemas.microsoft.com/office/drawing/2014/main" id="{00000000-0008-0000-0F00-000057020000}"/>
            </a:ext>
          </a:extLst>
        </xdr:cNvPr>
        <xdr:cNvSpPr/>
      </xdr:nvSpPr>
      <xdr:spPr>
        <a:xfrm>
          <a:off x="16388080" y="178185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01" name="テキスト ボックス 600">
          <a:extLst>
            <a:ext uri="{FF2B5EF4-FFF2-40B4-BE49-F238E27FC236}">
              <a16:creationId xmlns:a16="http://schemas.microsoft.com/office/drawing/2014/main" id="{00000000-0008-0000-0F00-00005902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03" name="テキスト ボックス 602">
          <a:extLst>
            <a:ext uri="{FF2B5EF4-FFF2-40B4-BE49-F238E27FC236}">
              <a16:creationId xmlns:a16="http://schemas.microsoft.com/office/drawing/2014/main" id="{00000000-0008-0000-0F00-00005B02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04" name="テキスト ボックス 603">
          <a:extLst>
            <a:ext uri="{FF2B5EF4-FFF2-40B4-BE49-F238E27FC236}">
              <a16:creationId xmlns:a16="http://schemas.microsoft.com/office/drawing/2014/main" id="{00000000-0008-0000-0F00-00005C02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108153</xdr:rowOff>
    </xdr:from>
    <xdr:to>
      <xdr:col>112</xdr:col>
      <xdr:colOff>38100</xdr:colOff>
      <xdr:row>107</xdr:row>
      <xdr:rowOff>38303</xdr:rowOff>
    </xdr:to>
    <xdr:sp macro="" textlink="">
      <xdr:nvSpPr>
        <xdr:cNvPr id="605" name="楕円 604">
          <a:extLst>
            <a:ext uri="{FF2B5EF4-FFF2-40B4-BE49-F238E27FC236}">
              <a16:creationId xmlns:a16="http://schemas.microsoft.com/office/drawing/2014/main" id="{00000000-0008-0000-0F00-00005D020000}"/>
            </a:ext>
          </a:extLst>
        </xdr:cNvPr>
        <xdr:cNvSpPr/>
      </xdr:nvSpPr>
      <xdr:spPr>
        <a:xfrm>
          <a:off x="18735040" y="178779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119126</xdr:rowOff>
    </xdr:from>
    <xdr:to>
      <xdr:col>107</xdr:col>
      <xdr:colOff>101600</xdr:colOff>
      <xdr:row>107</xdr:row>
      <xdr:rowOff>49276</xdr:rowOff>
    </xdr:to>
    <xdr:sp macro="" textlink="">
      <xdr:nvSpPr>
        <xdr:cNvPr id="606" name="楕円 605">
          <a:extLst>
            <a:ext uri="{FF2B5EF4-FFF2-40B4-BE49-F238E27FC236}">
              <a16:creationId xmlns:a16="http://schemas.microsoft.com/office/drawing/2014/main" id="{00000000-0008-0000-0F00-00005E020000}"/>
            </a:ext>
          </a:extLst>
        </xdr:cNvPr>
        <xdr:cNvSpPr/>
      </xdr:nvSpPr>
      <xdr:spPr>
        <a:xfrm>
          <a:off x="17937480" y="178889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158953</xdr:rowOff>
    </xdr:from>
    <xdr:to>
      <xdr:col>111</xdr:col>
      <xdr:colOff>177800</xdr:colOff>
      <xdr:row>106</xdr:row>
      <xdr:rowOff>169926</xdr:rowOff>
    </xdr:to>
    <xdr:cxnSp macro="">
      <xdr:nvCxnSpPr>
        <xdr:cNvPr id="607" name="直線コネクタ 606">
          <a:extLst>
            <a:ext uri="{FF2B5EF4-FFF2-40B4-BE49-F238E27FC236}">
              <a16:creationId xmlns:a16="http://schemas.microsoft.com/office/drawing/2014/main" id="{00000000-0008-0000-0F00-00005F020000}"/>
            </a:ext>
          </a:extLst>
        </xdr:cNvPr>
        <xdr:cNvCxnSpPr/>
      </xdr:nvCxnSpPr>
      <xdr:spPr>
        <a:xfrm flipV="1">
          <a:off x="17988280" y="17928793"/>
          <a:ext cx="78994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122326</xdr:rowOff>
    </xdr:from>
    <xdr:to>
      <xdr:col>102</xdr:col>
      <xdr:colOff>165100</xdr:colOff>
      <xdr:row>107</xdr:row>
      <xdr:rowOff>52476</xdr:rowOff>
    </xdr:to>
    <xdr:sp macro="" textlink="">
      <xdr:nvSpPr>
        <xdr:cNvPr id="608" name="楕円 607">
          <a:extLst>
            <a:ext uri="{FF2B5EF4-FFF2-40B4-BE49-F238E27FC236}">
              <a16:creationId xmlns:a16="http://schemas.microsoft.com/office/drawing/2014/main" id="{00000000-0008-0000-0F00-000060020000}"/>
            </a:ext>
          </a:extLst>
        </xdr:cNvPr>
        <xdr:cNvSpPr/>
      </xdr:nvSpPr>
      <xdr:spPr>
        <a:xfrm>
          <a:off x="17162780" y="178921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169926</xdr:rowOff>
    </xdr:from>
    <xdr:to>
      <xdr:col>107</xdr:col>
      <xdr:colOff>50800</xdr:colOff>
      <xdr:row>107</xdr:row>
      <xdr:rowOff>1676</xdr:rowOff>
    </xdr:to>
    <xdr:cxnSp macro="">
      <xdr:nvCxnSpPr>
        <xdr:cNvPr id="609" name="直線コネクタ 608">
          <a:extLst>
            <a:ext uri="{FF2B5EF4-FFF2-40B4-BE49-F238E27FC236}">
              <a16:creationId xmlns:a16="http://schemas.microsoft.com/office/drawing/2014/main" id="{00000000-0008-0000-0F00-000061020000}"/>
            </a:ext>
          </a:extLst>
        </xdr:cNvPr>
        <xdr:cNvCxnSpPr/>
      </xdr:nvCxnSpPr>
      <xdr:spPr>
        <a:xfrm flipV="1">
          <a:off x="17213580" y="1793976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120498</xdr:rowOff>
    </xdr:from>
    <xdr:to>
      <xdr:col>98</xdr:col>
      <xdr:colOff>38100</xdr:colOff>
      <xdr:row>107</xdr:row>
      <xdr:rowOff>50648</xdr:rowOff>
    </xdr:to>
    <xdr:sp macro="" textlink="">
      <xdr:nvSpPr>
        <xdr:cNvPr id="610" name="楕円 609">
          <a:extLst>
            <a:ext uri="{FF2B5EF4-FFF2-40B4-BE49-F238E27FC236}">
              <a16:creationId xmlns:a16="http://schemas.microsoft.com/office/drawing/2014/main" id="{00000000-0008-0000-0F00-000062020000}"/>
            </a:ext>
          </a:extLst>
        </xdr:cNvPr>
        <xdr:cNvSpPr/>
      </xdr:nvSpPr>
      <xdr:spPr>
        <a:xfrm>
          <a:off x="16388080" y="178903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171298</xdr:rowOff>
    </xdr:from>
    <xdr:to>
      <xdr:col>102</xdr:col>
      <xdr:colOff>114300</xdr:colOff>
      <xdr:row>107</xdr:row>
      <xdr:rowOff>1676</xdr:rowOff>
    </xdr:to>
    <xdr:cxnSp macro="">
      <xdr:nvCxnSpPr>
        <xdr:cNvPr id="611" name="直線コネクタ 610">
          <a:extLst>
            <a:ext uri="{FF2B5EF4-FFF2-40B4-BE49-F238E27FC236}">
              <a16:creationId xmlns:a16="http://schemas.microsoft.com/office/drawing/2014/main" id="{00000000-0008-0000-0F00-000063020000}"/>
            </a:ext>
          </a:extLst>
        </xdr:cNvPr>
        <xdr:cNvCxnSpPr/>
      </xdr:nvCxnSpPr>
      <xdr:spPr>
        <a:xfrm>
          <a:off x="16431260" y="1794113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152671</xdr:rowOff>
    </xdr:from>
    <xdr:ext cx="469744" cy="259045"/>
    <xdr:sp macro="" textlink="">
      <xdr:nvSpPr>
        <xdr:cNvPr id="612" name="n_1aveValue【庁舎】&#10;一人当たり面積">
          <a:extLst>
            <a:ext uri="{FF2B5EF4-FFF2-40B4-BE49-F238E27FC236}">
              <a16:creationId xmlns:a16="http://schemas.microsoft.com/office/drawing/2014/main" id="{00000000-0008-0000-0F00-000064020000}"/>
            </a:ext>
          </a:extLst>
        </xdr:cNvPr>
        <xdr:cNvSpPr txBox="1"/>
      </xdr:nvSpPr>
      <xdr:spPr>
        <a:xfrm>
          <a:off x="18561127" y="17587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3167</xdr:rowOff>
    </xdr:from>
    <xdr:ext cx="469744" cy="259045"/>
    <xdr:sp macro="" textlink="">
      <xdr:nvSpPr>
        <xdr:cNvPr id="613" name="n_2aveValue【庁舎】&#10;一人当たり面積">
          <a:extLst>
            <a:ext uri="{FF2B5EF4-FFF2-40B4-BE49-F238E27FC236}">
              <a16:creationId xmlns:a16="http://schemas.microsoft.com/office/drawing/2014/main" id="{00000000-0008-0000-0F00-000065020000}"/>
            </a:ext>
          </a:extLst>
        </xdr:cNvPr>
        <xdr:cNvSpPr txBox="1"/>
      </xdr:nvSpPr>
      <xdr:spPr>
        <a:xfrm>
          <a:off x="17776267" y="17605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13225</xdr:rowOff>
    </xdr:from>
    <xdr:ext cx="469744" cy="259045"/>
    <xdr:sp macro="" textlink="">
      <xdr:nvSpPr>
        <xdr:cNvPr id="614" name="n_3aveValue【庁舎】&#10;一人当たり面積">
          <a:extLst>
            <a:ext uri="{FF2B5EF4-FFF2-40B4-BE49-F238E27FC236}">
              <a16:creationId xmlns:a16="http://schemas.microsoft.com/office/drawing/2014/main" id="{00000000-0008-0000-0F00-000066020000}"/>
            </a:ext>
          </a:extLst>
        </xdr:cNvPr>
        <xdr:cNvSpPr txBox="1"/>
      </xdr:nvSpPr>
      <xdr:spPr>
        <a:xfrm>
          <a:off x="17001567" y="1761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166845</xdr:rowOff>
    </xdr:from>
    <xdr:ext cx="469744" cy="259045"/>
    <xdr:sp macro="" textlink="">
      <xdr:nvSpPr>
        <xdr:cNvPr id="615" name="n_4aveValue【庁舎】&#10;一人当たり面積">
          <a:extLst>
            <a:ext uri="{FF2B5EF4-FFF2-40B4-BE49-F238E27FC236}">
              <a16:creationId xmlns:a16="http://schemas.microsoft.com/office/drawing/2014/main" id="{00000000-0008-0000-0F00-000067020000}"/>
            </a:ext>
          </a:extLst>
        </xdr:cNvPr>
        <xdr:cNvSpPr txBox="1"/>
      </xdr:nvSpPr>
      <xdr:spPr>
        <a:xfrm>
          <a:off x="16226867" y="17601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29430</xdr:rowOff>
    </xdr:from>
    <xdr:ext cx="469744" cy="259045"/>
    <xdr:sp macro="" textlink="">
      <xdr:nvSpPr>
        <xdr:cNvPr id="616" name="n_1mainValue【庁舎】&#10;一人当たり面積">
          <a:extLst>
            <a:ext uri="{FF2B5EF4-FFF2-40B4-BE49-F238E27FC236}">
              <a16:creationId xmlns:a16="http://schemas.microsoft.com/office/drawing/2014/main" id="{00000000-0008-0000-0F00-000068020000}"/>
            </a:ext>
          </a:extLst>
        </xdr:cNvPr>
        <xdr:cNvSpPr txBox="1"/>
      </xdr:nvSpPr>
      <xdr:spPr>
        <a:xfrm>
          <a:off x="18561127" y="17966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40403</xdr:rowOff>
    </xdr:from>
    <xdr:ext cx="469744" cy="259045"/>
    <xdr:sp macro="" textlink="">
      <xdr:nvSpPr>
        <xdr:cNvPr id="617" name="n_2mainValue【庁舎】&#10;一人当たり面積">
          <a:extLst>
            <a:ext uri="{FF2B5EF4-FFF2-40B4-BE49-F238E27FC236}">
              <a16:creationId xmlns:a16="http://schemas.microsoft.com/office/drawing/2014/main" id="{00000000-0008-0000-0F00-000069020000}"/>
            </a:ext>
          </a:extLst>
        </xdr:cNvPr>
        <xdr:cNvSpPr txBox="1"/>
      </xdr:nvSpPr>
      <xdr:spPr>
        <a:xfrm>
          <a:off x="17776267" y="17977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43603</xdr:rowOff>
    </xdr:from>
    <xdr:ext cx="469744" cy="259045"/>
    <xdr:sp macro="" textlink="">
      <xdr:nvSpPr>
        <xdr:cNvPr id="618" name="n_3mainValue【庁舎】&#10;一人当たり面積">
          <a:extLst>
            <a:ext uri="{FF2B5EF4-FFF2-40B4-BE49-F238E27FC236}">
              <a16:creationId xmlns:a16="http://schemas.microsoft.com/office/drawing/2014/main" id="{00000000-0008-0000-0F00-00006A020000}"/>
            </a:ext>
          </a:extLst>
        </xdr:cNvPr>
        <xdr:cNvSpPr txBox="1"/>
      </xdr:nvSpPr>
      <xdr:spPr>
        <a:xfrm>
          <a:off x="17001567" y="17981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41775</xdr:rowOff>
    </xdr:from>
    <xdr:ext cx="469744" cy="259045"/>
    <xdr:sp macro="" textlink="">
      <xdr:nvSpPr>
        <xdr:cNvPr id="619" name="n_4mainValue【庁舎】&#10;一人当たり面積">
          <a:extLst>
            <a:ext uri="{FF2B5EF4-FFF2-40B4-BE49-F238E27FC236}">
              <a16:creationId xmlns:a16="http://schemas.microsoft.com/office/drawing/2014/main" id="{00000000-0008-0000-0F00-00006B020000}"/>
            </a:ext>
          </a:extLst>
        </xdr:cNvPr>
        <xdr:cNvSpPr txBox="1"/>
      </xdr:nvSpPr>
      <xdr:spPr>
        <a:xfrm>
          <a:off x="16226867" y="1797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20" name="正方形/長方形 619">
          <a:extLst>
            <a:ext uri="{FF2B5EF4-FFF2-40B4-BE49-F238E27FC236}">
              <a16:creationId xmlns:a16="http://schemas.microsoft.com/office/drawing/2014/main" id="{00000000-0008-0000-0F00-00006C02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21" name="正方形/長方形 620">
          <a:extLst>
            <a:ext uri="{FF2B5EF4-FFF2-40B4-BE49-F238E27FC236}">
              <a16:creationId xmlns:a16="http://schemas.microsoft.com/office/drawing/2014/main" id="{00000000-0008-0000-0F00-00006D02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類似団体平均と比較して有形固定資産減価償却率は、ほぼ全ての施設において平均より高くなっている。</a:t>
          </a:r>
          <a:endParaRPr lang="ja-JP" altLang="ja-JP" sz="1400">
            <a:effectLst/>
          </a:endParaRPr>
        </a:p>
        <a:p>
          <a:r>
            <a:rPr kumimoji="1" lang="ja-JP" altLang="ja-JP" sz="1100">
              <a:solidFill>
                <a:schemeClr val="dk1"/>
              </a:solidFill>
              <a:effectLst/>
              <a:latin typeface="+mn-lt"/>
              <a:ea typeface="+mn-ea"/>
              <a:cs typeface="+mn-cs"/>
            </a:rPr>
            <a:t>　これらの有形固定資産は、本来、計画的に整備（除却・集約・複合化など）の必要があるが、本町の財政事情により、維持補修での対応が中心となっていることが、有形固定資産減価償却率を引き上げる要因となっている。</a:t>
          </a:r>
          <a:endParaRPr lang="ja-JP" altLang="ja-JP" sz="1400">
            <a:effectLst/>
          </a:endParaRPr>
        </a:p>
        <a:p>
          <a:r>
            <a:rPr kumimoji="1" lang="ja-JP" altLang="ja-JP" sz="1100">
              <a:solidFill>
                <a:schemeClr val="dk1"/>
              </a:solidFill>
              <a:effectLst/>
              <a:latin typeface="+mn-lt"/>
              <a:ea typeface="+mn-ea"/>
              <a:cs typeface="+mn-cs"/>
            </a:rPr>
            <a:t>　耐用年数を経過または近いうちに経過する施設については、公共施設等総合管理計画に基づき、適切な整備を行っていく必要がある。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81"/>
      <c r="DK1" s="181"/>
      <c r="DL1" s="181"/>
      <c r="DM1" s="181"/>
      <c r="DN1" s="181"/>
      <c r="DO1" s="181"/>
    </row>
    <row r="2" spans="1:119" ht="24" thickBot="1" x14ac:dyDescent="0.25">
      <c r="B2" s="182" t="s">
        <v>77</v>
      </c>
      <c r="C2" s="182"/>
      <c r="D2" s="183"/>
    </row>
    <row r="3" spans="1:119" ht="18.75" customHeight="1" thickBot="1" x14ac:dyDescent="0.25">
      <c r="A3" s="181"/>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81"/>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5422362</v>
      </c>
      <c r="BO4" s="485"/>
      <c r="BP4" s="485"/>
      <c r="BQ4" s="485"/>
      <c r="BR4" s="485"/>
      <c r="BS4" s="485"/>
      <c r="BT4" s="485"/>
      <c r="BU4" s="486"/>
      <c r="BV4" s="484">
        <v>5588960</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3.8</v>
      </c>
      <c r="CU4" s="625"/>
      <c r="CV4" s="625"/>
      <c r="CW4" s="625"/>
      <c r="CX4" s="625"/>
      <c r="CY4" s="625"/>
      <c r="CZ4" s="625"/>
      <c r="DA4" s="626"/>
      <c r="DB4" s="624">
        <v>7.6</v>
      </c>
      <c r="DC4" s="625"/>
      <c r="DD4" s="625"/>
      <c r="DE4" s="625"/>
      <c r="DF4" s="625"/>
      <c r="DG4" s="625"/>
      <c r="DH4" s="625"/>
      <c r="DI4" s="626"/>
    </row>
    <row r="5" spans="1:119" ht="18.75" customHeight="1" x14ac:dyDescent="0.2">
      <c r="A5" s="181"/>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5219054</v>
      </c>
      <c r="BO5" s="456"/>
      <c r="BP5" s="456"/>
      <c r="BQ5" s="456"/>
      <c r="BR5" s="456"/>
      <c r="BS5" s="456"/>
      <c r="BT5" s="456"/>
      <c r="BU5" s="457"/>
      <c r="BV5" s="455">
        <v>5231560</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88.8</v>
      </c>
      <c r="CU5" s="453"/>
      <c r="CV5" s="453"/>
      <c r="CW5" s="453"/>
      <c r="CX5" s="453"/>
      <c r="CY5" s="453"/>
      <c r="CZ5" s="453"/>
      <c r="DA5" s="454"/>
      <c r="DB5" s="452">
        <v>94.7</v>
      </c>
      <c r="DC5" s="453"/>
      <c r="DD5" s="453"/>
      <c r="DE5" s="453"/>
      <c r="DF5" s="453"/>
      <c r="DG5" s="453"/>
      <c r="DH5" s="453"/>
      <c r="DI5" s="454"/>
    </row>
    <row r="6" spans="1:119" ht="18.75" customHeight="1" x14ac:dyDescent="0.2">
      <c r="A6" s="181"/>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203308</v>
      </c>
      <c r="BO6" s="456"/>
      <c r="BP6" s="456"/>
      <c r="BQ6" s="456"/>
      <c r="BR6" s="456"/>
      <c r="BS6" s="456"/>
      <c r="BT6" s="456"/>
      <c r="BU6" s="457"/>
      <c r="BV6" s="455">
        <v>357400</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89.2</v>
      </c>
      <c r="CU6" s="599"/>
      <c r="CV6" s="599"/>
      <c r="CW6" s="599"/>
      <c r="CX6" s="599"/>
      <c r="CY6" s="599"/>
      <c r="CZ6" s="599"/>
      <c r="DA6" s="600"/>
      <c r="DB6" s="598">
        <v>95.7</v>
      </c>
      <c r="DC6" s="599"/>
      <c r="DD6" s="599"/>
      <c r="DE6" s="599"/>
      <c r="DF6" s="599"/>
      <c r="DG6" s="599"/>
      <c r="DH6" s="599"/>
      <c r="DI6" s="600"/>
    </row>
    <row r="7" spans="1:119" ht="18.75" customHeight="1" x14ac:dyDescent="0.2">
      <c r="A7" s="181"/>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68102</v>
      </c>
      <c r="BO7" s="456"/>
      <c r="BP7" s="456"/>
      <c r="BQ7" s="456"/>
      <c r="BR7" s="456"/>
      <c r="BS7" s="456"/>
      <c r="BT7" s="456"/>
      <c r="BU7" s="457"/>
      <c r="BV7" s="455">
        <v>92705</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3513922</v>
      </c>
      <c r="CU7" s="456"/>
      <c r="CV7" s="456"/>
      <c r="CW7" s="456"/>
      <c r="CX7" s="456"/>
      <c r="CY7" s="456"/>
      <c r="CZ7" s="456"/>
      <c r="DA7" s="457"/>
      <c r="DB7" s="455">
        <v>3499725</v>
      </c>
      <c r="DC7" s="456"/>
      <c r="DD7" s="456"/>
      <c r="DE7" s="456"/>
      <c r="DF7" s="456"/>
      <c r="DG7" s="456"/>
      <c r="DH7" s="456"/>
      <c r="DI7" s="457"/>
    </row>
    <row r="8" spans="1:119" ht="18.75" customHeight="1" thickBot="1" x14ac:dyDescent="0.25">
      <c r="A8" s="181"/>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104</v>
      </c>
      <c r="AV8" s="514"/>
      <c r="AW8" s="514"/>
      <c r="AX8" s="514"/>
      <c r="AY8" s="469" t="s">
        <v>105</v>
      </c>
      <c r="AZ8" s="470"/>
      <c r="BA8" s="470"/>
      <c r="BB8" s="470"/>
      <c r="BC8" s="470"/>
      <c r="BD8" s="470"/>
      <c r="BE8" s="470"/>
      <c r="BF8" s="470"/>
      <c r="BG8" s="470"/>
      <c r="BH8" s="470"/>
      <c r="BI8" s="470"/>
      <c r="BJ8" s="470"/>
      <c r="BK8" s="470"/>
      <c r="BL8" s="470"/>
      <c r="BM8" s="471"/>
      <c r="BN8" s="455">
        <v>135206</v>
      </c>
      <c r="BO8" s="456"/>
      <c r="BP8" s="456"/>
      <c r="BQ8" s="456"/>
      <c r="BR8" s="456"/>
      <c r="BS8" s="456"/>
      <c r="BT8" s="456"/>
      <c r="BU8" s="457"/>
      <c r="BV8" s="455">
        <v>264695</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0.27</v>
      </c>
      <c r="CU8" s="559"/>
      <c r="CV8" s="559"/>
      <c r="CW8" s="559"/>
      <c r="CX8" s="559"/>
      <c r="CY8" s="559"/>
      <c r="CZ8" s="559"/>
      <c r="DA8" s="560"/>
      <c r="DB8" s="558">
        <v>0.27</v>
      </c>
      <c r="DC8" s="559"/>
      <c r="DD8" s="559"/>
      <c r="DE8" s="559"/>
      <c r="DF8" s="559"/>
      <c r="DG8" s="559"/>
      <c r="DH8" s="559"/>
      <c r="DI8" s="560"/>
    </row>
    <row r="9" spans="1:119" ht="18.75" customHeight="1" thickBot="1" x14ac:dyDescent="0.25">
      <c r="A9" s="181"/>
      <c r="B9" s="587" t="s">
        <v>107</v>
      </c>
      <c r="C9" s="588"/>
      <c r="D9" s="588"/>
      <c r="E9" s="588"/>
      <c r="F9" s="588"/>
      <c r="G9" s="588"/>
      <c r="H9" s="588"/>
      <c r="I9" s="588"/>
      <c r="J9" s="588"/>
      <c r="K9" s="506"/>
      <c r="L9" s="589" t="s">
        <v>108</v>
      </c>
      <c r="M9" s="590"/>
      <c r="N9" s="590"/>
      <c r="O9" s="590"/>
      <c r="P9" s="590"/>
      <c r="Q9" s="591"/>
      <c r="R9" s="592">
        <v>8079</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-129489</v>
      </c>
      <c r="BO9" s="456"/>
      <c r="BP9" s="456"/>
      <c r="BQ9" s="456"/>
      <c r="BR9" s="456"/>
      <c r="BS9" s="456"/>
      <c r="BT9" s="456"/>
      <c r="BU9" s="457"/>
      <c r="BV9" s="455">
        <v>-158246</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12</v>
      </c>
      <c r="CU9" s="453"/>
      <c r="CV9" s="453"/>
      <c r="CW9" s="453"/>
      <c r="CX9" s="453"/>
      <c r="CY9" s="453"/>
      <c r="CZ9" s="453"/>
      <c r="DA9" s="454"/>
      <c r="DB9" s="452">
        <v>12.6</v>
      </c>
      <c r="DC9" s="453"/>
      <c r="DD9" s="453"/>
      <c r="DE9" s="453"/>
      <c r="DF9" s="453"/>
      <c r="DG9" s="453"/>
      <c r="DH9" s="453"/>
      <c r="DI9" s="454"/>
    </row>
    <row r="10" spans="1:119" ht="18.75" customHeight="1" thickBot="1" x14ac:dyDescent="0.25">
      <c r="A10" s="181"/>
      <c r="B10" s="587"/>
      <c r="C10" s="588"/>
      <c r="D10" s="588"/>
      <c r="E10" s="588"/>
      <c r="F10" s="588"/>
      <c r="G10" s="588"/>
      <c r="H10" s="588"/>
      <c r="I10" s="588"/>
      <c r="J10" s="588"/>
      <c r="K10" s="506"/>
      <c r="L10" s="411" t="s">
        <v>113</v>
      </c>
      <c r="M10" s="412"/>
      <c r="N10" s="412"/>
      <c r="O10" s="412"/>
      <c r="P10" s="412"/>
      <c r="Q10" s="413"/>
      <c r="R10" s="408">
        <v>8741</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1107</v>
      </c>
      <c r="BO10" s="456"/>
      <c r="BP10" s="456"/>
      <c r="BQ10" s="456"/>
      <c r="BR10" s="456"/>
      <c r="BS10" s="456"/>
      <c r="BT10" s="456"/>
      <c r="BU10" s="457"/>
      <c r="BV10" s="455">
        <v>761</v>
      </c>
      <c r="BW10" s="456"/>
      <c r="BX10" s="456"/>
      <c r="BY10" s="456"/>
      <c r="BZ10" s="456"/>
      <c r="CA10" s="456"/>
      <c r="CB10" s="456"/>
      <c r="CC10" s="457"/>
      <c r="CD10" s="184" t="s">
        <v>116</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104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81"/>
      <c r="B12" s="561" t="s">
        <v>123</v>
      </c>
      <c r="C12" s="562"/>
      <c r="D12" s="562"/>
      <c r="E12" s="562"/>
      <c r="F12" s="562"/>
      <c r="G12" s="562"/>
      <c r="H12" s="562"/>
      <c r="I12" s="562"/>
      <c r="J12" s="562"/>
      <c r="K12" s="563"/>
      <c r="L12" s="570" t="s">
        <v>124</v>
      </c>
      <c r="M12" s="571"/>
      <c r="N12" s="571"/>
      <c r="O12" s="571"/>
      <c r="P12" s="571"/>
      <c r="Q12" s="572"/>
      <c r="R12" s="573">
        <v>7938</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50000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81"/>
      <c r="B13" s="564"/>
      <c r="C13" s="565"/>
      <c r="D13" s="565"/>
      <c r="E13" s="565"/>
      <c r="F13" s="565"/>
      <c r="G13" s="565"/>
      <c r="H13" s="565"/>
      <c r="I13" s="565"/>
      <c r="J13" s="565"/>
      <c r="K13" s="566"/>
      <c r="L13" s="190"/>
      <c r="M13" s="539" t="s">
        <v>130</v>
      </c>
      <c r="N13" s="540"/>
      <c r="O13" s="540"/>
      <c r="P13" s="540"/>
      <c r="Q13" s="541"/>
      <c r="R13" s="542">
        <v>7883</v>
      </c>
      <c r="S13" s="543"/>
      <c r="T13" s="543"/>
      <c r="U13" s="543"/>
      <c r="V13" s="544"/>
      <c r="W13" s="545" t="s">
        <v>131</v>
      </c>
      <c r="X13" s="441"/>
      <c r="Y13" s="441"/>
      <c r="Z13" s="441"/>
      <c r="AA13" s="441"/>
      <c r="AB13" s="442"/>
      <c r="AC13" s="408">
        <v>905</v>
      </c>
      <c r="AD13" s="409"/>
      <c r="AE13" s="409"/>
      <c r="AF13" s="409"/>
      <c r="AG13" s="410"/>
      <c r="AH13" s="408">
        <v>976</v>
      </c>
      <c r="AI13" s="409"/>
      <c r="AJ13" s="409"/>
      <c r="AK13" s="409"/>
      <c r="AL13" s="468"/>
      <c r="AM13" s="512" t="s">
        <v>132</v>
      </c>
      <c r="AN13" s="412"/>
      <c r="AO13" s="412"/>
      <c r="AP13" s="412"/>
      <c r="AQ13" s="412"/>
      <c r="AR13" s="412"/>
      <c r="AS13" s="412"/>
      <c r="AT13" s="413"/>
      <c r="AU13" s="513" t="s">
        <v>104</v>
      </c>
      <c r="AV13" s="514"/>
      <c r="AW13" s="514"/>
      <c r="AX13" s="514"/>
      <c r="AY13" s="469" t="s">
        <v>133</v>
      </c>
      <c r="AZ13" s="470"/>
      <c r="BA13" s="470"/>
      <c r="BB13" s="470"/>
      <c r="BC13" s="470"/>
      <c r="BD13" s="470"/>
      <c r="BE13" s="470"/>
      <c r="BF13" s="470"/>
      <c r="BG13" s="470"/>
      <c r="BH13" s="470"/>
      <c r="BI13" s="470"/>
      <c r="BJ13" s="470"/>
      <c r="BK13" s="470"/>
      <c r="BL13" s="470"/>
      <c r="BM13" s="471"/>
      <c r="BN13" s="455">
        <v>-128382</v>
      </c>
      <c r="BO13" s="456"/>
      <c r="BP13" s="456"/>
      <c r="BQ13" s="456"/>
      <c r="BR13" s="456"/>
      <c r="BS13" s="456"/>
      <c r="BT13" s="456"/>
      <c r="BU13" s="457"/>
      <c r="BV13" s="455">
        <v>-207485</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8.6</v>
      </c>
      <c r="CU13" s="453"/>
      <c r="CV13" s="453"/>
      <c r="CW13" s="453"/>
      <c r="CX13" s="453"/>
      <c r="CY13" s="453"/>
      <c r="CZ13" s="453"/>
      <c r="DA13" s="454"/>
      <c r="DB13" s="452">
        <v>8.6999999999999993</v>
      </c>
      <c r="DC13" s="453"/>
      <c r="DD13" s="453"/>
      <c r="DE13" s="453"/>
      <c r="DF13" s="453"/>
      <c r="DG13" s="453"/>
      <c r="DH13" s="453"/>
      <c r="DI13" s="454"/>
    </row>
    <row r="14" spans="1:119" ht="18.75" customHeight="1" thickBot="1" x14ac:dyDescent="0.25">
      <c r="A14" s="181"/>
      <c r="B14" s="564"/>
      <c r="C14" s="565"/>
      <c r="D14" s="565"/>
      <c r="E14" s="565"/>
      <c r="F14" s="565"/>
      <c r="G14" s="565"/>
      <c r="H14" s="565"/>
      <c r="I14" s="565"/>
      <c r="J14" s="565"/>
      <c r="K14" s="566"/>
      <c r="L14" s="529" t="s">
        <v>135</v>
      </c>
      <c r="M14" s="582"/>
      <c r="N14" s="582"/>
      <c r="O14" s="582"/>
      <c r="P14" s="582"/>
      <c r="Q14" s="583"/>
      <c r="R14" s="542">
        <v>8086</v>
      </c>
      <c r="S14" s="543"/>
      <c r="T14" s="543"/>
      <c r="U14" s="543"/>
      <c r="V14" s="544"/>
      <c r="W14" s="546"/>
      <c r="X14" s="444"/>
      <c r="Y14" s="444"/>
      <c r="Z14" s="444"/>
      <c r="AA14" s="444"/>
      <c r="AB14" s="445"/>
      <c r="AC14" s="535">
        <v>22.5</v>
      </c>
      <c r="AD14" s="536"/>
      <c r="AE14" s="536"/>
      <c r="AF14" s="536"/>
      <c r="AG14" s="537"/>
      <c r="AH14" s="535">
        <v>23.2</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2">
      <c r="A15" s="181"/>
      <c r="B15" s="564"/>
      <c r="C15" s="565"/>
      <c r="D15" s="565"/>
      <c r="E15" s="565"/>
      <c r="F15" s="565"/>
      <c r="G15" s="565"/>
      <c r="H15" s="565"/>
      <c r="I15" s="565"/>
      <c r="J15" s="565"/>
      <c r="K15" s="566"/>
      <c r="L15" s="190"/>
      <c r="M15" s="539" t="s">
        <v>130</v>
      </c>
      <c r="N15" s="540"/>
      <c r="O15" s="540"/>
      <c r="P15" s="540"/>
      <c r="Q15" s="541"/>
      <c r="R15" s="542">
        <v>8043</v>
      </c>
      <c r="S15" s="543"/>
      <c r="T15" s="543"/>
      <c r="U15" s="543"/>
      <c r="V15" s="544"/>
      <c r="W15" s="545" t="s">
        <v>137</v>
      </c>
      <c r="X15" s="441"/>
      <c r="Y15" s="441"/>
      <c r="Z15" s="441"/>
      <c r="AA15" s="441"/>
      <c r="AB15" s="442"/>
      <c r="AC15" s="408">
        <v>561</v>
      </c>
      <c r="AD15" s="409"/>
      <c r="AE15" s="409"/>
      <c r="AF15" s="409"/>
      <c r="AG15" s="410"/>
      <c r="AH15" s="408">
        <v>617</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901306</v>
      </c>
      <c r="BO15" s="485"/>
      <c r="BP15" s="485"/>
      <c r="BQ15" s="485"/>
      <c r="BR15" s="485"/>
      <c r="BS15" s="485"/>
      <c r="BT15" s="485"/>
      <c r="BU15" s="486"/>
      <c r="BV15" s="484">
        <v>892900</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14</v>
      </c>
      <c r="AD16" s="536"/>
      <c r="AE16" s="536"/>
      <c r="AF16" s="536"/>
      <c r="AG16" s="537"/>
      <c r="AH16" s="535">
        <v>14.7</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3276934</v>
      </c>
      <c r="BO16" s="456"/>
      <c r="BP16" s="456"/>
      <c r="BQ16" s="456"/>
      <c r="BR16" s="456"/>
      <c r="BS16" s="456"/>
      <c r="BT16" s="456"/>
      <c r="BU16" s="457"/>
      <c r="BV16" s="455">
        <v>3239535</v>
      </c>
      <c r="BW16" s="456"/>
      <c r="BX16" s="456"/>
      <c r="BY16" s="456"/>
      <c r="BZ16" s="456"/>
      <c r="CA16" s="456"/>
      <c r="CB16" s="456"/>
      <c r="CC16" s="457"/>
      <c r="CD16" s="194"/>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81"/>
      <c r="B17" s="567"/>
      <c r="C17" s="568"/>
      <c r="D17" s="568"/>
      <c r="E17" s="568"/>
      <c r="F17" s="568"/>
      <c r="G17" s="568"/>
      <c r="H17" s="568"/>
      <c r="I17" s="568"/>
      <c r="J17" s="568"/>
      <c r="K17" s="569"/>
      <c r="L17" s="195"/>
      <c r="M17" s="548" t="s">
        <v>143</v>
      </c>
      <c r="N17" s="549"/>
      <c r="O17" s="549"/>
      <c r="P17" s="549"/>
      <c r="Q17" s="550"/>
      <c r="R17" s="532" t="s">
        <v>144</v>
      </c>
      <c r="S17" s="533"/>
      <c r="T17" s="533"/>
      <c r="U17" s="533"/>
      <c r="V17" s="534"/>
      <c r="W17" s="545" t="s">
        <v>145</v>
      </c>
      <c r="X17" s="441"/>
      <c r="Y17" s="441"/>
      <c r="Z17" s="441"/>
      <c r="AA17" s="441"/>
      <c r="AB17" s="442"/>
      <c r="AC17" s="408">
        <v>2554</v>
      </c>
      <c r="AD17" s="409"/>
      <c r="AE17" s="409"/>
      <c r="AF17" s="409"/>
      <c r="AG17" s="410"/>
      <c r="AH17" s="408">
        <v>2618</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1122107</v>
      </c>
      <c r="BO17" s="456"/>
      <c r="BP17" s="456"/>
      <c r="BQ17" s="456"/>
      <c r="BR17" s="456"/>
      <c r="BS17" s="456"/>
      <c r="BT17" s="456"/>
      <c r="BU17" s="457"/>
      <c r="BV17" s="455">
        <v>1117503</v>
      </c>
      <c r="BW17" s="456"/>
      <c r="BX17" s="456"/>
      <c r="BY17" s="456"/>
      <c r="BZ17" s="456"/>
      <c r="CA17" s="456"/>
      <c r="CB17" s="456"/>
      <c r="CC17" s="457"/>
      <c r="CD17" s="194"/>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81"/>
      <c r="B18" s="505" t="s">
        <v>147</v>
      </c>
      <c r="C18" s="506"/>
      <c r="D18" s="506"/>
      <c r="E18" s="507"/>
      <c r="F18" s="507"/>
      <c r="G18" s="507"/>
      <c r="H18" s="507"/>
      <c r="I18" s="507"/>
      <c r="J18" s="507"/>
      <c r="K18" s="507"/>
      <c r="L18" s="508">
        <v>88.13</v>
      </c>
      <c r="M18" s="508"/>
      <c r="N18" s="508"/>
      <c r="O18" s="508"/>
      <c r="P18" s="508"/>
      <c r="Q18" s="508"/>
      <c r="R18" s="509"/>
      <c r="S18" s="509"/>
      <c r="T18" s="509"/>
      <c r="U18" s="509"/>
      <c r="V18" s="510"/>
      <c r="W18" s="526"/>
      <c r="X18" s="527"/>
      <c r="Y18" s="527"/>
      <c r="Z18" s="527"/>
      <c r="AA18" s="527"/>
      <c r="AB18" s="551"/>
      <c r="AC18" s="425">
        <v>63.5</v>
      </c>
      <c r="AD18" s="426"/>
      <c r="AE18" s="426"/>
      <c r="AF18" s="426"/>
      <c r="AG18" s="511"/>
      <c r="AH18" s="425">
        <v>62.2</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3171523</v>
      </c>
      <c r="BO18" s="456"/>
      <c r="BP18" s="456"/>
      <c r="BQ18" s="456"/>
      <c r="BR18" s="456"/>
      <c r="BS18" s="456"/>
      <c r="BT18" s="456"/>
      <c r="BU18" s="457"/>
      <c r="BV18" s="455">
        <v>3367762</v>
      </c>
      <c r="BW18" s="456"/>
      <c r="BX18" s="456"/>
      <c r="BY18" s="456"/>
      <c r="BZ18" s="456"/>
      <c r="CA18" s="456"/>
      <c r="CB18" s="456"/>
      <c r="CC18" s="457"/>
      <c r="CD18" s="194"/>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81"/>
      <c r="B19" s="505" t="s">
        <v>149</v>
      </c>
      <c r="C19" s="506"/>
      <c r="D19" s="506"/>
      <c r="E19" s="507"/>
      <c r="F19" s="507"/>
      <c r="G19" s="507"/>
      <c r="H19" s="507"/>
      <c r="I19" s="507"/>
      <c r="J19" s="507"/>
      <c r="K19" s="507"/>
      <c r="L19" s="515">
        <v>92</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4265507</v>
      </c>
      <c r="BO19" s="456"/>
      <c r="BP19" s="456"/>
      <c r="BQ19" s="456"/>
      <c r="BR19" s="456"/>
      <c r="BS19" s="456"/>
      <c r="BT19" s="456"/>
      <c r="BU19" s="457"/>
      <c r="BV19" s="455">
        <v>4504972</v>
      </c>
      <c r="BW19" s="456"/>
      <c r="BX19" s="456"/>
      <c r="BY19" s="456"/>
      <c r="BZ19" s="456"/>
      <c r="CA19" s="456"/>
      <c r="CB19" s="456"/>
      <c r="CC19" s="457"/>
      <c r="CD19" s="194"/>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81"/>
      <c r="B20" s="505" t="s">
        <v>151</v>
      </c>
      <c r="C20" s="506"/>
      <c r="D20" s="506"/>
      <c r="E20" s="507"/>
      <c r="F20" s="507"/>
      <c r="G20" s="507"/>
      <c r="H20" s="507"/>
      <c r="I20" s="507"/>
      <c r="J20" s="507"/>
      <c r="K20" s="507"/>
      <c r="L20" s="515">
        <v>3711</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94"/>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81"/>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94"/>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81"/>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3465790</v>
      </c>
      <c r="BO22" s="485"/>
      <c r="BP22" s="485"/>
      <c r="BQ22" s="485"/>
      <c r="BR22" s="485"/>
      <c r="BS22" s="485"/>
      <c r="BT22" s="485"/>
      <c r="BU22" s="486"/>
      <c r="BV22" s="484">
        <v>3746817</v>
      </c>
      <c r="BW22" s="485"/>
      <c r="BX22" s="485"/>
      <c r="BY22" s="485"/>
      <c r="BZ22" s="485"/>
      <c r="CA22" s="485"/>
      <c r="CB22" s="485"/>
      <c r="CC22" s="486"/>
      <c r="CD22" s="194"/>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81"/>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3279671</v>
      </c>
      <c r="BO23" s="456"/>
      <c r="BP23" s="456"/>
      <c r="BQ23" s="456"/>
      <c r="BR23" s="456"/>
      <c r="BS23" s="456"/>
      <c r="BT23" s="456"/>
      <c r="BU23" s="457"/>
      <c r="BV23" s="455">
        <v>3517640</v>
      </c>
      <c r="BW23" s="456"/>
      <c r="BX23" s="456"/>
      <c r="BY23" s="456"/>
      <c r="BZ23" s="456"/>
      <c r="CA23" s="456"/>
      <c r="CB23" s="456"/>
      <c r="CC23" s="457"/>
      <c r="CD23" s="194"/>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81"/>
      <c r="B24" s="434"/>
      <c r="C24" s="435"/>
      <c r="D24" s="436"/>
      <c r="E24" s="411" t="s">
        <v>161</v>
      </c>
      <c r="F24" s="412"/>
      <c r="G24" s="412"/>
      <c r="H24" s="412"/>
      <c r="I24" s="412"/>
      <c r="J24" s="412"/>
      <c r="K24" s="413"/>
      <c r="L24" s="408">
        <v>1</v>
      </c>
      <c r="M24" s="409"/>
      <c r="N24" s="409"/>
      <c r="O24" s="409"/>
      <c r="P24" s="410"/>
      <c r="Q24" s="408">
        <v>6760</v>
      </c>
      <c r="R24" s="409"/>
      <c r="S24" s="409"/>
      <c r="T24" s="409"/>
      <c r="U24" s="409"/>
      <c r="V24" s="410"/>
      <c r="W24" s="498"/>
      <c r="X24" s="435"/>
      <c r="Y24" s="436"/>
      <c r="Z24" s="411" t="s">
        <v>162</v>
      </c>
      <c r="AA24" s="412"/>
      <c r="AB24" s="412"/>
      <c r="AC24" s="412"/>
      <c r="AD24" s="412"/>
      <c r="AE24" s="412"/>
      <c r="AF24" s="412"/>
      <c r="AG24" s="413"/>
      <c r="AH24" s="408">
        <v>105</v>
      </c>
      <c r="AI24" s="409"/>
      <c r="AJ24" s="409"/>
      <c r="AK24" s="409"/>
      <c r="AL24" s="410"/>
      <c r="AM24" s="408">
        <v>322350</v>
      </c>
      <c r="AN24" s="409"/>
      <c r="AO24" s="409"/>
      <c r="AP24" s="409"/>
      <c r="AQ24" s="409"/>
      <c r="AR24" s="410"/>
      <c r="AS24" s="408">
        <v>3070</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1938713</v>
      </c>
      <c r="BO24" s="456"/>
      <c r="BP24" s="456"/>
      <c r="BQ24" s="456"/>
      <c r="BR24" s="456"/>
      <c r="BS24" s="456"/>
      <c r="BT24" s="456"/>
      <c r="BU24" s="457"/>
      <c r="BV24" s="455">
        <v>2069237</v>
      </c>
      <c r="BW24" s="456"/>
      <c r="BX24" s="456"/>
      <c r="BY24" s="456"/>
      <c r="BZ24" s="456"/>
      <c r="CA24" s="456"/>
      <c r="CB24" s="456"/>
      <c r="CC24" s="457"/>
      <c r="CD24" s="194"/>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81"/>
      <c r="B25" s="434"/>
      <c r="C25" s="435"/>
      <c r="D25" s="436"/>
      <c r="E25" s="411" t="s">
        <v>164</v>
      </c>
      <c r="F25" s="412"/>
      <c r="G25" s="412"/>
      <c r="H25" s="412"/>
      <c r="I25" s="412"/>
      <c r="J25" s="412"/>
      <c r="K25" s="413"/>
      <c r="L25" s="408">
        <v>1</v>
      </c>
      <c r="M25" s="409"/>
      <c r="N25" s="409"/>
      <c r="O25" s="409"/>
      <c r="P25" s="410"/>
      <c r="Q25" s="408">
        <v>5510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501309</v>
      </c>
      <c r="BO25" s="485"/>
      <c r="BP25" s="485"/>
      <c r="BQ25" s="485"/>
      <c r="BR25" s="485"/>
      <c r="BS25" s="485"/>
      <c r="BT25" s="485"/>
      <c r="BU25" s="486"/>
      <c r="BV25" s="484">
        <v>344461</v>
      </c>
      <c r="BW25" s="485"/>
      <c r="BX25" s="485"/>
      <c r="BY25" s="485"/>
      <c r="BZ25" s="485"/>
      <c r="CA25" s="485"/>
      <c r="CB25" s="485"/>
      <c r="CC25" s="486"/>
      <c r="CD25" s="194"/>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81"/>
      <c r="B26" s="434"/>
      <c r="C26" s="435"/>
      <c r="D26" s="436"/>
      <c r="E26" s="411" t="s">
        <v>167</v>
      </c>
      <c r="F26" s="412"/>
      <c r="G26" s="412"/>
      <c r="H26" s="412"/>
      <c r="I26" s="412"/>
      <c r="J26" s="412"/>
      <c r="K26" s="413"/>
      <c r="L26" s="408">
        <v>1</v>
      </c>
      <c r="M26" s="409"/>
      <c r="N26" s="409"/>
      <c r="O26" s="409"/>
      <c r="P26" s="410"/>
      <c r="Q26" s="408">
        <v>5240</v>
      </c>
      <c r="R26" s="409"/>
      <c r="S26" s="409"/>
      <c r="T26" s="409"/>
      <c r="U26" s="409"/>
      <c r="V26" s="410"/>
      <c r="W26" s="498"/>
      <c r="X26" s="435"/>
      <c r="Y26" s="436"/>
      <c r="Z26" s="411" t="s">
        <v>168</v>
      </c>
      <c r="AA26" s="466"/>
      <c r="AB26" s="466"/>
      <c r="AC26" s="466"/>
      <c r="AD26" s="466"/>
      <c r="AE26" s="466"/>
      <c r="AF26" s="466"/>
      <c r="AG26" s="467"/>
      <c r="AH26" s="408">
        <v>4</v>
      </c>
      <c r="AI26" s="409"/>
      <c r="AJ26" s="409"/>
      <c r="AK26" s="409"/>
      <c r="AL26" s="410"/>
      <c r="AM26" s="408">
        <v>13016</v>
      </c>
      <c r="AN26" s="409"/>
      <c r="AO26" s="409"/>
      <c r="AP26" s="409"/>
      <c r="AQ26" s="409"/>
      <c r="AR26" s="410"/>
      <c r="AS26" s="408">
        <v>3254</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94"/>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81"/>
      <c r="B27" s="434"/>
      <c r="C27" s="435"/>
      <c r="D27" s="436"/>
      <c r="E27" s="411" t="s">
        <v>170</v>
      </c>
      <c r="F27" s="412"/>
      <c r="G27" s="412"/>
      <c r="H27" s="412"/>
      <c r="I27" s="412"/>
      <c r="J27" s="412"/>
      <c r="K27" s="413"/>
      <c r="L27" s="408">
        <v>1</v>
      </c>
      <c r="M27" s="409"/>
      <c r="N27" s="409"/>
      <c r="O27" s="409"/>
      <c r="P27" s="410"/>
      <c r="Q27" s="408">
        <v>2850</v>
      </c>
      <c r="R27" s="409"/>
      <c r="S27" s="409"/>
      <c r="T27" s="409"/>
      <c r="U27" s="409"/>
      <c r="V27" s="410"/>
      <c r="W27" s="498"/>
      <c r="X27" s="435"/>
      <c r="Y27" s="436"/>
      <c r="Z27" s="411" t="s">
        <v>171</v>
      </c>
      <c r="AA27" s="412"/>
      <c r="AB27" s="412"/>
      <c r="AC27" s="412"/>
      <c r="AD27" s="412"/>
      <c r="AE27" s="412"/>
      <c r="AF27" s="412"/>
      <c r="AG27" s="413"/>
      <c r="AH27" s="408" t="s">
        <v>122</v>
      </c>
      <c r="AI27" s="409"/>
      <c r="AJ27" s="409"/>
      <c r="AK27" s="409"/>
      <c r="AL27" s="410"/>
      <c r="AM27" s="408" t="s">
        <v>122</v>
      </c>
      <c r="AN27" s="409"/>
      <c r="AO27" s="409"/>
      <c r="AP27" s="409"/>
      <c r="AQ27" s="409"/>
      <c r="AR27" s="410"/>
      <c r="AS27" s="408" t="s">
        <v>122</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129660</v>
      </c>
      <c r="BO27" s="490"/>
      <c r="BP27" s="490"/>
      <c r="BQ27" s="490"/>
      <c r="BR27" s="490"/>
      <c r="BS27" s="490"/>
      <c r="BT27" s="490"/>
      <c r="BU27" s="491"/>
      <c r="BV27" s="489">
        <v>129635</v>
      </c>
      <c r="BW27" s="490"/>
      <c r="BX27" s="490"/>
      <c r="BY27" s="490"/>
      <c r="BZ27" s="490"/>
      <c r="CA27" s="490"/>
      <c r="CB27" s="490"/>
      <c r="CC27" s="491"/>
      <c r="CD27" s="196"/>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81"/>
      <c r="B28" s="434"/>
      <c r="C28" s="435"/>
      <c r="D28" s="436"/>
      <c r="E28" s="411" t="s">
        <v>173</v>
      </c>
      <c r="F28" s="412"/>
      <c r="G28" s="412"/>
      <c r="H28" s="412"/>
      <c r="I28" s="412"/>
      <c r="J28" s="412"/>
      <c r="K28" s="413"/>
      <c r="L28" s="408">
        <v>1</v>
      </c>
      <c r="M28" s="409"/>
      <c r="N28" s="409"/>
      <c r="O28" s="409"/>
      <c r="P28" s="410"/>
      <c r="Q28" s="408">
        <v>2250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1581392</v>
      </c>
      <c r="BO28" s="485"/>
      <c r="BP28" s="485"/>
      <c r="BQ28" s="485"/>
      <c r="BR28" s="485"/>
      <c r="BS28" s="485"/>
      <c r="BT28" s="485"/>
      <c r="BU28" s="486"/>
      <c r="BV28" s="484">
        <v>1440285</v>
      </c>
      <c r="BW28" s="485"/>
      <c r="BX28" s="485"/>
      <c r="BY28" s="485"/>
      <c r="BZ28" s="485"/>
      <c r="CA28" s="485"/>
      <c r="CB28" s="485"/>
      <c r="CC28" s="486"/>
      <c r="CD28" s="194"/>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81"/>
      <c r="B29" s="434"/>
      <c r="C29" s="435"/>
      <c r="D29" s="436"/>
      <c r="E29" s="411" t="s">
        <v>176</v>
      </c>
      <c r="F29" s="412"/>
      <c r="G29" s="412"/>
      <c r="H29" s="412"/>
      <c r="I29" s="412"/>
      <c r="J29" s="412"/>
      <c r="K29" s="413"/>
      <c r="L29" s="408">
        <v>8</v>
      </c>
      <c r="M29" s="409"/>
      <c r="N29" s="409"/>
      <c r="O29" s="409"/>
      <c r="P29" s="410"/>
      <c r="Q29" s="408">
        <v>2100</v>
      </c>
      <c r="R29" s="409"/>
      <c r="S29" s="409"/>
      <c r="T29" s="409"/>
      <c r="U29" s="409"/>
      <c r="V29" s="410"/>
      <c r="W29" s="499"/>
      <c r="X29" s="500"/>
      <c r="Y29" s="501"/>
      <c r="Z29" s="411" t="s">
        <v>177</v>
      </c>
      <c r="AA29" s="412"/>
      <c r="AB29" s="412"/>
      <c r="AC29" s="412"/>
      <c r="AD29" s="412"/>
      <c r="AE29" s="412"/>
      <c r="AF29" s="412"/>
      <c r="AG29" s="413"/>
      <c r="AH29" s="408">
        <v>105</v>
      </c>
      <c r="AI29" s="409"/>
      <c r="AJ29" s="409"/>
      <c r="AK29" s="409"/>
      <c r="AL29" s="410"/>
      <c r="AM29" s="408">
        <v>322350</v>
      </c>
      <c r="AN29" s="409"/>
      <c r="AO29" s="409"/>
      <c r="AP29" s="409"/>
      <c r="AQ29" s="409"/>
      <c r="AR29" s="410"/>
      <c r="AS29" s="408">
        <v>3070</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353898</v>
      </c>
      <c r="BO29" s="456"/>
      <c r="BP29" s="456"/>
      <c r="BQ29" s="456"/>
      <c r="BR29" s="456"/>
      <c r="BS29" s="456"/>
      <c r="BT29" s="456"/>
      <c r="BU29" s="457"/>
      <c r="BV29" s="455">
        <v>353744</v>
      </c>
      <c r="BW29" s="456"/>
      <c r="BX29" s="456"/>
      <c r="BY29" s="456"/>
      <c r="BZ29" s="456"/>
      <c r="CA29" s="456"/>
      <c r="CB29" s="456"/>
      <c r="CC29" s="457"/>
      <c r="CD29" s="196"/>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81"/>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96.4</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646159</v>
      </c>
      <c r="BO30" s="490"/>
      <c r="BP30" s="490"/>
      <c r="BQ30" s="490"/>
      <c r="BR30" s="490"/>
      <c r="BS30" s="490"/>
      <c r="BT30" s="490"/>
      <c r="BU30" s="491"/>
      <c r="BV30" s="489">
        <v>620692</v>
      </c>
      <c r="BW30" s="490"/>
      <c r="BX30" s="490"/>
      <c r="BY30" s="490"/>
      <c r="BZ30" s="490"/>
      <c r="CA30" s="490"/>
      <c r="CB30" s="490"/>
      <c r="CC30" s="491"/>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204"/>
    </row>
    <row r="33" spans="1:113" ht="13.5" customHeight="1" x14ac:dyDescent="0.2">
      <c r="A33" s="181"/>
      <c r="B33" s="205"/>
      <c r="C33" s="407" t="s">
        <v>186</v>
      </c>
      <c r="D33" s="407"/>
      <c r="E33" s="406" t="s">
        <v>187</v>
      </c>
      <c r="F33" s="406"/>
      <c r="G33" s="406"/>
      <c r="H33" s="406"/>
      <c r="I33" s="406"/>
      <c r="J33" s="406"/>
      <c r="K33" s="406"/>
      <c r="L33" s="406"/>
      <c r="M33" s="406"/>
      <c r="N33" s="406"/>
      <c r="O33" s="406"/>
      <c r="P33" s="406"/>
      <c r="Q33" s="406"/>
      <c r="R33" s="406"/>
      <c r="S33" s="406"/>
      <c r="T33" s="206"/>
      <c r="U33" s="407" t="s">
        <v>186</v>
      </c>
      <c r="V33" s="407"/>
      <c r="W33" s="406" t="s">
        <v>187</v>
      </c>
      <c r="X33" s="406"/>
      <c r="Y33" s="406"/>
      <c r="Z33" s="406"/>
      <c r="AA33" s="406"/>
      <c r="AB33" s="406"/>
      <c r="AC33" s="406"/>
      <c r="AD33" s="406"/>
      <c r="AE33" s="406"/>
      <c r="AF33" s="406"/>
      <c r="AG33" s="406"/>
      <c r="AH33" s="406"/>
      <c r="AI33" s="406"/>
      <c r="AJ33" s="406"/>
      <c r="AK33" s="406"/>
      <c r="AL33" s="206"/>
      <c r="AM33" s="407" t="s">
        <v>186</v>
      </c>
      <c r="AN33" s="407"/>
      <c r="AO33" s="406" t="s">
        <v>187</v>
      </c>
      <c r="AP33" s="406"/>
      <c r="AQ33" s="406"/>
      <c r="AR33" s="406"/>
      <c r="AS33" s="406"/>
      <c r="AT33" s="406"/>
      <c r="AU33" s="406"/>
      <c r="AV33" s="406"/>
      <c r="AW33" s="406"/>
      <c r="AX33" s="406"/>
      <c r="AY33" s="406"/>
      <c r="AZ33" s="406"/>
      <c r="BA33" s="406"/>
      <c r="BB33" s="406"/>
      <c r="BC33" s="406"/>
      <c r="BD33" s="207"/>
      <c r="BE33" s="406" t="s">
        <v>188</v>
      </c>
      <c r="BF33" s="406"/>
      <c r="BG33" s="406" t="s">
        <v>189</v>
      </c>
      <c r="BH33" s="406"/>
      <c r="BI33" s="406"/>
      <c r="BJ33" s="406"/>
      <c r="BK33" s="406"/>
      <c r="BL33" s="406"/>
      <c r="BM33" s="406"/>
      <c r="BN33" s="406"/>
      <c r="BO33" s="406"/>
      <c r="BP33" s="406"/>
      <c r="BQ33" s="406"/>
      <c r="BR33" s="406"/>
      <c r="BS33" s="406"/>
      <c r="BT33" s="406"/>
      <c r="BU33" s="406"/>
      <c r="BV33" s="207"/>
      <c r="BW33" s="407" t="s">
        <v>188</v>
      </c>
      <c r="BX33" s="407"/>
      <c r="BY33" s="406" t="s">
        <v>190</v>
      </c>
      <c r="BZ33" s="406"/>
      <c r="CA33" s="406"/>
      <c r="CB33" s="406"/>
      <c r="CC33" s="406"/>
      <c r="CD33" s="406"/>
      <c r="CE33" s="406"/>
      <c r="CF33" s="406"/>
      <c r="CG33" s="406"/>
      <c r="CH33" s="406"/>
      <c r="CI33" s="406"/>
      <c r="CJ33" s="406"/>
      <c r="CK33" s="406"/>
      <c r="CL33" s="406"/>
      <c r="CM33" s="406"/>
      <c r="CN33" s="206"/>
      <c r="CO33" s="407" t="s">
        <v>186</v>
      </c>
      <c r="CP33" s="407"/>
      <c r="CQ33" s="406" t="s">
        <v>191</v>
      </c>
      <c r="CR33" s="406"/>
      <c r="CS33" s="406"/>
      <c r="CT33" s="406"/>
      <c r="CU33" s="406"/>
      <c r="CV33" s="406"/>
      <c r="CW33" s="406"/>
      <c r="CX33" s="406"/>
      <c r="CY33" s="406"/>
      <c r="CZ33" s="406"/>
      <c r="DA33" s="406"/>
      <c r="DB33" s="406"/>
      <c r="DC33" s="406"/>
      <c r="DD33" s="406"/>
      <c r="DE33" s="406"/>
      <c r="DF33" s="206"/>
      <c r="DG33" s="405" t="s">
        <v>192</v>
      </c>
      <c r="DH33" s="405"/>
      <c r="DI33" s="208"/>
    </row>
    <row r="34" spans="1:113" ht="32.25" customHeight="1" x14ac:dyDescent="0.2">
      <c r="A34" s="181"/>
      <c r="B34" s="205"/>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81"/>
      <c r="U34" s="403">
        <f>IF(W34="","",MAX(C34:D43)+1)</f>
        <v>2</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81"/>
      <c r="AM34" s="403">
        <f>IF(AO34="","",MAX(C34:D43,U34:V43)+1)</f>
        <v>4</v>
      </c>
      <c r="AN34" s="403"/>
      <c r="AO34" s="404" t="str">
        <f>IF('各会計、関係団体の財政状況及び健全化判断比率'!B30="","",'各会計、関係団体の財政状況及び健全化判断比率'!B30)</f>
        <v>水道事業会計</v>
      </c>
      <c r="AP34" s="404"/>
      <c r="AQ34" s="404"/>
      <c r="AR34" s="404"/>
      <c r="AS34" s="404"/>
      <c r="AT34" s="404"/>
      <c r="AU34" s="404"/>
      <c r="AV34" s="404"/>
      <c r="AW34" s="404"/>
      <c r="AX34" s="404"/>
      <c r="AY34" s="404"/>
      <c r="AZ34" s="404"/>
      <c r="BA34" s="404"/>
      <c r="BB34" s="404"/>
      <c r="BC34" s="404"/>
      <c r="BD34" s="181"/>
      <c r="BE34" s="403">
        <f>IF(BG34="","",MAX(C34:D43,U34:V43,AM34:AN43)+1)</f>
        <v>5</v>
      </c>
      <c r="BF34" s="403"/>
      <c r="BG34" s="404" t="str">
        <f>IF('各会計、関係団体の財政状況及び健全化判断比率'!B31="","",'各会計、関係団体の財政状況及び健全化判断比率'!B31)</f>
        <v>下水道特別会計</v>
      </c>
      <c r="BH34" s="404"/>
      <c r="BI34" s="404"/>
      <c r="BJ34" s="404"/>
      <c r="BK34" s="404"/>
      <c r="BL34" s="404"/>
      <c r="BM34" s="404"/>
      <c r="BN34" s="404"/>
      <c r="BO34" s="404"/>
      <c r="BP34" s="404"/>
      <c r="BQ34" s="404"/>
      <c r="BR34" s="404"/>
      <c r="BS34" s="404"/>
      <c r="BT34" s="404"/>
      <c r="BU34" s="404"/>
      <c r="BV34" s="181"/>
      <c r="BW34" s="403">
        <f>IF(BY34="","",MAX(C34:D43,U34:V43,AM34:AN43,BE34:BF43)+1)</f>
        <v>6</v>
      </c>
      <c r="BX34" s="403"/>
      <c r="BY34" s="404" t="str">
        <f>IF('各会計、関係団体の財政状況及び健全化判断比率'!B68="","",'各会計、関係団体の財政状況及び健全化判断比率'!B68)</f>
        <v>三重県後期高齢者医療広域連合（一般会計）</v>
      </c>
      <c r="BZ34" s="404"/>
      <c r="CA34" s="404"/>
      <c r="CB34" s="404"/>
      <c r="CC34" s="404"/>
      <c r="CD34" s="404"/>
      <c r="CE34" s="404"/>
      <c r="CF34" s="404"/>
      <c r="CG34" s="404"/>
      <c r="CH34" s="404"/>
      <c r="CI34" s="404"/>
      <c r="CJ34" s="404"/>
      <c r="CK34" s="404"/>
      <c r="CL34" s="404"/>
      <c r="CM34" s="404"/>
      <c r="CN34" s="181"/>
      <c r="CO34" s="403" t="str">
        <f>IF(CQ34="","",MAX(C34:D43,U34:V43,AM34:AN43,BE34:BF43,BW34:BX43)+1)</f>
        <v/>
      </c>
      <c r="CP34" s="403"/>
      <c r="CQ34" s="404" t="str">
        <f>IF('各会計、関係団体の財政状況及び健全化判断比率'!BS7="","",'各会計、関係団体の財政状況及び健全化判断比率'!BS7)</f>
        <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208"/>
    </row>
    <row r="35" spans="1:113" ht="32.25" customHeight="1" x14ac:dyDescent="0.2">
      <c r="A35" s="181"/>
      <c r="B35" s="205"/>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81"/>
      <c r="U35" s="403">
        <f>IF(W35="","",U34+1)</f>
        <v>3</v>
      </c>
      <c r="V35" s="403"/>
      <c r="W35" s="404" t="str">
        <f>IF('各会計、関係団体の財政状況及び健全化判断比率'!B29="","",'各会計、関係団体の財政状況及び健全化判断比率'!B29)</f>
        <v>後期高齢者医療特別会計</v>
      </c>
      <c r="X35" s="404"/>
      <c r="Y35" s="404"/>
      <c r="Z35" s="404"/>
      <c r="AA35" s="404"/>
      <c r="AB35" s="404"/>
      <c r="AC35" s="404"/>
      <c r="AD35" s="404"/>
      <c r="AE35" s="404"/>
      <c r="AF35" s="404"/>
      <c r="AG35" s="404"/>
      <c r="AH35" s="404"/>
      <c r="AI35" s="404"/>
      <c r="AJ35" s="404"/>
      <c r="AK35" s="404"/>
      <c r="AL35" s="181"/>
      <c r="AM35" s="403" t="str">
        <f t="shared" ref="AM35:AM43" si="0">IF(AO35="","",AM34+1)</f>
        <v/>
      </c>
      <c r="AN35" s="403"/>
      <c r="AO35" s="404"/>
      <c r="AP35" s="404"/>
      <c r="AQ35" s="404"/>
      <c r="AR35" s="404"/>
      <c r="AS35" s="404"/>
      <c r="AT35" s="404"/>
      <c r="AU35" s="404"/>
      <c r="AV35" s="404"/>
      <c r="AW35" s="404"/>
      <c r="AX35" s="404"/>
      <c r="AY35" s="404"/>
      <c r="AZ35" s="404"/>
      <c r="BA35" s="404"/>
      <c r="BB35" s="404"/>
      <c r="BC35" s="404"/>
      <c r="BD35" s="181"/>
      <c r="BE35" s="403" t="str">
        <f t="shared" ref="BE35:BE43" si="1">IF(BG35="","",BE34+1)</f>
        <v/>
      </c>
      <c r="BF35" s="403"/>
      <c r="BG35" s="404"/>
      <c r="BH35" s="404"/>
      <c r="BI35" s="404"/>
      <c r="BJ35" s="404"/>
      <c r="BK35" s="404"/>
      <c r="BL35" s="404"/>
      <c r="BM35" s="404"/>
      <c r="BN35" s="404"/>
      <c r="BO35" s="404"/>
      <c r="BP35" s="404"/>
      <c r="BQ35" s="404"/>
      <c r="BR35" s="404"/>
      <c r="BS35" s="404"/>
      <c r="BT35" s="404"/>
      <c r="BU35" s="404"/>
      <c r="BV35" s="181"/>
      <c r="BW35" s="403">
        <f t="shared" ref="BW35:BW43" si="2">IF(BY35="","",BW34+1)</f>
        <v>7</v>
      </c>
      <c r="BX35" s="403"/>
      <c r="BY35" s="404" t="str">
        <f>IF('各会計、関係団体の財政状況及び健全化判断比率'!B69="","",'各会計、関係団体の財政状況及び健全化判断比率'!B69)</f>
        <v>〃（後期高齢者医療特別会計）</v>
      </c>
      <c r="BZ35" s="404"/>
      <c r="CA35" s="404"/>
      <c r="CB35" s="404"/>
      <c r="CC35" s="404"/>
      <c r="CD35" s="404"/>
      <c r="CE35" s="404"/>
      <c r="CF35" s="404"/>
      <c r="CG35" s="404"/>
      <c r="CH35" s="404"/>
      <c r="CI35" s="404"/>
      <c r="CJ35" s="404"/>
      <c r="CK35" s="404"/>
      <c r="CL35" s="404"/>
      <c r="CM35" s="404"/>
      <c r="CN35" s="181"/>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208"/>
    </row>
    <row r="36" spans="1:113" ht="32.25" customHeight="1" x14ac:dyDescent="0.2">
      <c r="A36" s="181"/>
      <c r="B36" s="205"/>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81"/>
      <c r="U36" s="403" t="str">
        <f t="shared" ref="U36:U43" si="4">IF(W36="","",U35+1)</f>
        <v/>
      </c>
      <c r="V36" s="403"/>
      <c r="W36" s="404"/>
      <c r="X36" s="404"/>
      <c r="Y36" s="404"/>
      <c r="Z36" s="404"/>
      <c r="AA36" s="404"/>
      <c r="AB36" s="404"/>
      <c r="AC36" s="404"/>
      <c r="AD36" s="404"/>
      <c r="AE36" s="404"/>
      <c r="AF36" s="404"/>
      <c r="AG36" s="404"/>
      <c r="AH36" s="404"/>
      <c r="AI36" s="404"/>
      <c r="AJ36" s="404"/>
      <c r="AK36" s="404"/>
      <c r="AL36" s="181"/>
      <c r="AM36" s="403" t="str">
        <f t="shared" si="0"/>
        <v/>
      </c>
      <c r="AN36" s="403"/>
      <c r="AO36" s="404"/>
      <c r="AP36" s="404"/>
      <c r="AQ36" s="404"/>
      <c r="AR36" s="404"/>
      <c r="AS36" s="404"/>
      <c r="AT36" s="404"/>
      <c r="AU36" s="404"/>
      <c r="AV36" s="404"/>
      <c r="AW36" s="404"/>
      <c r="AX36" s="404"/>
      <c r="AY36" s="404"/>
      <c r="AZ36" s="404"/>
      <c r="BA36" s="404"/>
      <c r="BB36" s="404"/>
      <c r="BC36" s="404"/>
      <c r="BD36" s="181"/>
      <c r="BE36" s="403" t="str">
        <f t="shared" si="1"/>
        <v/>
      </c>
      <c r="BF36" s="403"/>
      <c r="BG36" s="404"/>
      <c r="BH36" s="404"/>
      <c r="BI36" s="404"/>
      <c r="BJ36" s="404"/>
      <c r="BK36" s="404"/>
      <c r="BL36" s="404"/>
      <c r="BM36" s="404"/>
      <c r="BN36" s="404"/>
      <c r="BO36" s="404"/>
      <c r="BP36" s="404"/>
      <c r="BQ36" s="404"/>
      <c r="BR36" s="404"/>
      <c r="BS36" s="404"/>
      <c r="BT36" s="404"/>
      <c r="BU36" s="404"/>
      <c r="BV36" s="181"/>
      <c r="BW36" s="403">
        <f t="shared" si="2"/>
        <v>8</v>
      </c>
      <c r="BX36" s="403"/>
      <c r="BY36" s="404" t="str">
        <f>IF('各会計、関係団体の財政状況及び健全化判断比率'!B70="","",'各会計、関係団体の財政状況及び健全化判断比率'!B70)</f>
        <v>紀南病院組合</v>
      </c>
      <c r="BZ36" s="404"/>
      <c r="CA36" s="404"/>
      <c r="CB36" s="404"/>
      <c r="CC36" s="404"/>
      <c r="CD36" s="404"/>
      <c r="CE36" s="404"/>
      <c r="CF36" s="404"/>
      <c r="CG36" s="404"/>
      <c r="CH36" s="404"/>
      <c r="CI36" s="404"/>
      <c r="CJ36" s="404"/>
      <c r="CK36" s="404"/>
      <c r="CL36" s="404"/>
      <c r="CM36" s="404"/>
      <c r="CN36" s="181"/>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208"/>
    </row>
    <row r="37" spans="1:113" ht="32.25" customHeight="1" x14ac:dyDescent="0.2">
      <c r="A37" s="181"/>
      <c r="B37" s="205"/>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81"/>
      <c r="U37" s="403" t="str">
        <f t="shared" si="4"/>
        <v/>
      </c>
      <c r="V37" s="403"/>
      <c r="W37" s="404"/>
      <c r="X37" s="404"/>
      <c r="Y37" s="404"/>
      <c r="Z37" s="404"/>
      <c r="AA37" s="404"/>
      <c r="AB37" s="404"/>
      <c r="AC37" s="404"/>
      <c r="AD37" s="404"/>
      <c r="AE37" s="404"/>
      <c r="AF37" s="404"/>
      <c r="AG37" s="404"/>
      <c r="AH37" s="404"/>
      <c r="AI37" s="404"/>
      <c r="AJ37" s="404"/>
      <c r="AK37" s="404"/>
      <c r="AL37" s="181"/>
      <c r="AM37" s="403" t="str">
        <f t="shared" si="0"/>
        <v/>
      </c>
      <c r="AN37" s="403"/>
      <c r="AO37" s="404"/>
      <c r="AP37" s="404"/>
      <c r="AQ37" s="404"/>
      <c r="AR37" s="404"/>
      <c r="AS37" s="404"/>
      <c r="AT37" s="404"/>
      <c r="AU37" s="404"/>
      <c r="AV37" s="404"/>
      <c r="AW37" s="404"/>
      <c r="AX37" s="404"/>
      <c r="AY37" s="404"/>
      <c r="AZ37" s="404"/>
      <c r="BA37" s="404"/>
      <c r="BB37" s="404"/>
      <c r="BC37" s="404"/>
      <c r="BD37" s="181"/>
      <c r="BE37" s="403" t="str">
        <f t="shared" si="1"/>
        <v/>
      </c>
      <c r="BF37" s="403"/>
      <c r="BG37" s="404"/>
      <c r="BH37" s="404"/>
      <c r="BI37" s="404"/>
      <c r="BJ37" s="404"/>
      <c r="BK37" s="404"/>
      <c r="BL37" s="404"/>
      <c r="BM37" s="404"/>
      <c r="BN37" s="404"/>
      <c r="BO37" s="404"/>
      <c r="BP37" s="404"/>
      <c r="BQ37" s="404"/>
      <c r="BR37" s="404"/>
      <c r="BS37" s="404"/>
      <c r="BT37" s="404"/>
      <c r="BU37" s="404"/>
      <c r="BV37" s="181"/>
      <c r="BW37" s="403">
        <f t="shared" si="2"/>
        <v>9</v>
      </c>
      <c r="BX37" s="403"/>
      <c r="BY37" s="404" t="str">
        <f>IF('各会計、関係団体の財政状況及び健全化判断比率'!B71="","",'各会計、関係団体の財政状況及び健全化判断比率'!B71)</f>
        <v>紀南社会福祉施設組合（一般会計）</v>
      </c>
      <c r="BZ37" s="404"/>
      <c r="CA37" s="404"/>
      <c r="CB37" s="404"/>
      <c r="CC37" s="404"/>
      <c r="CD37" s="404"/>
      <c r="CE37" s="404"/>
      <c r="CF37" s="404"/>
      <c r="CG37" s="404"/>
      <c r="CH37" s="404"/>
      <c r="CI37" s="404"/>
      <c r="CJ37" s="404"/>
      <c r="CK37" s="404"/>
      <c r="CL37" s="404"/>
      <c r="CM37" s="404"/>
      <c r="CN37" s="181"/>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208"/>
    </row>
    <row r="38" spans="1:113" ht="32.25" customHeight="1" x14ac:dyDescent="0.2">
      <c r="A38" s="181"/>
      <c r="B38" s="205"/>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81"/>
      <c r="U38" s="403" t="str">
        <f t="shared" si="4"/>
        <v/>
      </c>
      <c r="V38" s="403"/>
      <c r="W38" s="404"/>
      <c r="X38" s="404"/>
      <c r="Y38" s="404"/>
      <c r="Z38" s="404"/>
      <c r="AA38" s="404"/>
      <c r="AB38" s="404"/>
      <c r="AC38" s="404"/>
      <c r="AD38" s="404"/>
      <c r="AE38" s="404"/>
      <c r="AF38" s="404"/>
      <c r="AG38" s="404"/>
      <c r="AH38" s="404"/>
      <c r="AI38" s="404"/>
      <c r="AJ38" s="404"/>
      <c r="AK38" s="404"/>
      <c r="AL38" s="181"/>
      <c r="AM38" s="403" t="str">
        <f t="shared" si="0"/>
        <v/>
      </c>
      <c r="AN38" s="403"/>
      <c r="AO38" s="404"/>
      <c r="AP38" s="404"/>
      <c r="AQ38" s="404"/>
      <c r="AR38" s="404"/>
      <c r="AS38" s="404"/>
      <c r="AT38" s="404"/>
      <c r="AU38" s="404"/>
      <c r="AV38" s="404"/>
      <c r="AW38" s="404"/>
      <c r="AX38" s="404"/>
      <c r="AY38" s="404"/>
      <c r="AZ38" s="404"/>
      <c r="BA38" s="404"/>
      <c r="BB38" s="404"/>
      <c r="BC38" s="404"/>
      <c r="BD38" s="181"/>
      <c r="BE38" s="403" t="str">
        <f t="shared" si="1"/>
        <v/>
      </c>
      <c r="BF38" s="403"/>
      <c r="BG38" s="404"/>
      <c r="BH38" s="404"/>
      <c r="BI38" s="404"/>
      <c r="BJ38" s="404"/>
      <c r="BK38" s="404"/>
      <c r="BL38" s="404"/>
      <c r="BM38" s="404"/>
      <c r="BN38" s="404"/>
      <c r="BO38" s="404"/>
      <c r="BP38" s="404"/>
      <c r="BQ38" s="404"/>
      <c r="BR38" s="404"/>
      <c r="BS38" s="404"/>
      <c r="BT38" s="404"/>
      <c r="BU38" s="404"/>
      <c r="BV38" s="181"/>
      <c r="BW38" s="403">
        <f t="shared" si="2"/>
        <v>10</v>
      </c>
      <c r="BX38" s="403"/>
      <c r="BY38" s="404" t="str">
        <f>IF('各会計、関係団体の財政状況及び健全化判断比率'!B72="","",'各会計、関係団体の財政状況及び健全化判断比率'!B72)</f>
        <v>紀南社会福祉施設組合（指定訪問介護　特別会計）</v>
      </c>
      <c r="BZ38" s="404"/>
      <c r="CA38" s="404"/>
      <c r="CB38" s="404"/>
      <c r="CC38" s="404"/>
      <c r="CD38" s="404"/>
      <c r="CE38" s="404"/>
      <c r="CF38" s="404"/>
      <c r="CG38" s="404"/>
      <c r="CH38" s="404"/>
      <c r="CI38" s="404"/>
      <c r="CJ38" s="404"/>
      <c r="CK38" s="404"/>
      <c r="CL38" s="404"/>
      <c r="CM38" s="404"/>
      <c r="CN38" s="181"/>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208"/>
    </row>
    <row r="39" spans="1:113" ht="32.25" customHeight="1" x14ac:dyDescent="0.2">
      <c r="A39" s="181"/>
      <c r="B39" s="205"/>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81"/>
      <c r="U39" s="403" t="str">
        <f t="shared" si="4"/>
        <v/>
      </c>
      <c r="V39" s="403"/>
      <c r="W39" s="404"/>
      <c r="X39" s="404"/>
      <c r="Y39" s="404"/>
      <c r="Z39" s="404"/>
      <c r="AA39" s="404"/>
      <c r="AB39" s="404"/>
      <c r="AC39" s="404"/>
      <c r="AD39" s="404"/>
      <c r="AE39" s="404"/>
      <c r="AF39" s="404"/>
      <c r="AG39" s="404"/>
      <c r="AH39" s="404"/>
      <c r="AI39" s="404"/>
      <c r="AJ39" s="404"/>
      <c r="AK39" s="404"/>
      <c r="AL39" s="181"/>
      <c r="AM39" s="403" t="str">
        <f t="shared" si="0"/>
        <v/>
      </c>
      <c r="AN39" s="403"/>
      <c r="AO39" s="404"/>
      <c r="AP39" s="404"/>
      <c r="AQ39" s="404"/>
      <c r="AR39" s="404"/>
      <c r="AS39" s="404"/>
      <c r="AT39" s="404"/>
      <c r="AU39" s="404"/>
      <c r="AV39" s="404"/>
      <c r="AW39" s="404"/>
      <c r="AX39" s="404"/>
      <c r="AY39" s="404"/>
      <c r="AZ39" s="404"/>
      <c r="BA39" s="404"/>
      <c r="BB39" s="404"/>
      <c r="BC39" s="404"/>
      <c r="BD39" s="181"/>
      <c r="BE39" s="403" t="str">
        <f t="shared" si="1"/>
        <v/>
      </c>
      <c r="BF39" s="403"/>
      <c r="BG39" s="404"/>
      <c r="BH39" s="404"/>
      <c r="BI39" s="404"/>
      <c r="BJ39" s="404"/>
      <c r="BK39" s="404"/>
      <c r="BL39" s="404"/>
      <c r="BM39" s="404"/>
      <c r="BN39" s="404"/>
      <c r="BO39" s="404"/>
      <c r="BP39" s="404"/>
      <c r="BQ39" s="404"/>
      <c r="BR39" s="404"/>
      <c r="BS39" s="404"/>
      <c r="BT39" s="404"/>
      <c r="BU39" s="404"/>
      <c r="BV39" s="181"/>
      <c r="BW39" s="403">
        <f t="shared" si="2"/>
        <v>11</v>
      </c>
      <c r="BX39" s="403"/>
      <c r="BY39" s="404" t="str">
        <f>IF('各会計、関係団体の財政状況及び健全化判断比率'!B73="","",'各会計、関係団体の財政状況及び健全化判断比率'!B73)</f>
        <v>紀南介護保険広域連合（一般会計）</v>
      </c>
      <c r="BZ39" s="404"/>
      <c r="CA39" s="404"/>
      <c r="CB39" s="404"/>
      <c r="CC39" s="404"/>
      <c r="CD39" s="404"/>
      <c r="CE39" s="404"/>
      <c r="CF39" s="404"/>
      <c r="CG39" s="404"/>
      <c r="CH39" s="404"/>
      <c r="CI39" s="404"/>
      <c r="CJ39" s="404"/>
      <c r="CK39" s="404"/>
      <c r="CL39" s="404"/>
      <c r="CM39" s="404"/>
      <c r="CN39" s="181"/>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208"/>
    </row>
    <row r="40" spans="1:113" ht="32.25" customHeight="1" x14ac:dyDescent="0.2">
      <c r="A40" s="181"/>
      <c r="B40" s="205"/>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81"/>
      <c r="U40" s="403" t="str">
        <f t="shared" si="4"/>
        <v/>
      </c>
      <c r="V40" s="403"/>
      <c r="W40" s="404"/>
      <c r="X40" s="404"/>
      <c r="Y40" s="404"/>
      <c r="Z40" s="404"/>
      <c r="AA40" s="404"/>
      <c r="AB40" s="404"/>
      <c r="AC40" s="404"/>
      <c r="AD40" s="404"/>
      <c r="AE40" s="404"/>
      <c r="AF40" s="404"/>
      <c r="AG40" s="404"/>
      <c r="AH40" s="404"/>
      <c r="AI40" s="404"/>
      <c r="AJ40" s="404"/>
      <c r="AK40" s="404"/>
      <c r="AL40" s="181"/>
      <c r="AM40" s="403" t="str">
        <f t="shared" si="0"/>
        <v/>
      </c>
      <c r="AN40" s="403"/>
      <c r="AO40" s="404"/>
      <c r="AP40" s="404"/>
      <c r="AQ40" s="404"/>
      <c r="AR40" s="404"/>
      <c r="AS40" s="404"/>
      <c r="AT40" s="404"/>
      <c r="AU40" s="404"/>
      <c r="AV40" s="404"/>
      <c r="AW40" s="404"/>
      <c r="AX40" s="404"/>
      <c r="AY40" s="404"/>
      <c r="AZ40" s="404"/>
      <c r="BA40" s="404"/>
      <c r="BB40" s="404"/>
      <c r="BC40" s="404"/>
      <c r="BD40" s="181"/>
      <c r="BE40" s="403" t="str">
        <f t="shared" si="1"/>
        <v/>
      </c>
      <c r="BF40" s="403"/>
      <c r="BG40" s="404"/>
      <c r="BH40" s="404"/>
      <c r="BI40" s="404"/>
      <c r="BJ40" s="404"/>
      <c r="BK40" s="404"/>
      <c r="BL40" s="404"/>
      <c r="BM40" s="404"/>
      <c r="BN40" s="404"/>
      <c r="BO40" s="404"/>
      <c r="BP40" s="404"/>
      <c r="BQ40" s="404"/>
      <c r="BR40" s="404"/>
      <c r="BS40" s="404"/>
      <c r="BT40" s="404"/>
      <c r="BU40" s="404"/>
      <c r="BV40" s="181"/>
      <c r="BW40" s="403">
        <f t="shared" si="2"/>
        <v>12</v>
      </c>
      <c r="BX40" s="403"/>
      <c r="BY40" s="404" t="str">
        <f>IF('各会計、関係団体の財政状況及び健全化判断比率'!B74="","",'各会計、関係団体の財政状況及び健全化判断比率'!B74)</f>
        <v>紀南介護保険広域連合（介護保険事業特別会計）</v>
      </c>
      <c r="BZ40" s="404"/>
      <c r="CA40" s="404"/>
      <c r="CB40" s="404"/>
      <c r="CC40" s="404"/>
      <c r="CD40" s="404"/>
      <c r="CE40" s="404"/>
      <c r="CF40" s="404"/>
      <c r="CG40" s="404"/>
      <c r="CH40" s="404"/>
      <c r="CI40" s="404"/>
      <c r="CJ40" s="404"/>
      <c r="CK40" s="404"/>
      <c r="CL40" s="404"/>
      <c r="CM40" s="404"/>
      <c r="CN40" s="181"/>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208"/>
    </row>
    <row r="41" spans="1:113" ht="32.25" customHeight="1" x14ac:dyDescent="0.2">
      <c r="A41" s="181"/>
      <c r="B41" s="205"/>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81"/>
      <c r="U41" s="403" t="str">
        <f t="shared" si="4"/>
        <v/>
      </c>
      <c r="V41" s="403"/>
      <c r="W41" s="404"/>
      <c r="X41" s="404"/>
      <c r="Y41" s="404"/>
      <c r="Z41" s="404"/>
      <c r="AA41" s="404"/>
      <c r="AB41" s="404"/>
      <c r="AC41" s="404"/>
      <c r="AD41" s="404"/>
      <c r="AE41" s="404"/>
      <c r="AF41" s="404"/>
      <c r="AG41" s="404"/>
      <c r="AH41" s="404"/>
      <c r="AI41" s="404"/>
      <c r="AJ41" s="404"/>
      <c r="AK41" s="404"/>
      <c r="AL41" s="181"/>
      <c r="AM41" s="403" t="str">
        <f t="shared" si="0"/>
        <v/>
      </c>
      <c r="AN41" s="403"/>
      <c r="AO41" s="404"/>
      <c r="AP41" s="404"/>
      <c r="AQ41" s="404"/>
      <c r="AR41" s="404"/>
      <c r="AS41" s="404"/>
      <c r="AT41" s="404"/>
      <c r="AU41" s="404"/>
      <c r="AV41" s="404"/>
      <c r="AW41" s="404"/>
      <c r="AX41" s="404"/>
      <c r="AY41" s="404"/>
      <c r="AZ41" s="404"/>
      <c r="BA41" s="404"/>
      <c r="BB41" s="404"/>
      <c r="BC41" s="404"/>
      <c r="BD41" s="181"/>
      <c r="BE41" s="403" t="str">
        <f t="shared" si="1"/>
        <v/>
      </c>
      <c r="BF41" s="403"/>
      <c r="BG41" s="404"/>
      <c r="BH41" s="404"/>
      <c r="BI41" s="404"/>
      <c r="BJ41" s="404"/>
      <c r="BK41" s="404"/>
      <c r="BL41" s="404"/>
      <c r="BM41" s="404"/>
      <c r="BN41" s="404"/>
      <c r="BO41" s="404"/>
      <c r="BP41" s="404"/>
      <c r="BQ41" s="404"/>
      <c r="BR41" s="404"/>
      <c r="BS41" s="404"/>
      <c r="BT41" s="404"/>
      <c r="BU41" s="404"/>
      <c r="BV41" s="181"/>
      <c r="BW41" s="403">
        <f t="shared" si="2"/>
        <v>13</v>
      </c>
      <c r="BX41" s="403"/>
      <c r="BY41" s="404" t="str">
        <f>IF('各会計、関係団体の財政状況及び健全化判断比率'!B75="","",'各会計、関係団体の財政状況及び健全化判断比率'!B75)</f>
        <v>三重県市町総合事務組合（一般会計）</v>
      </c>
      <c r="BZ41" s="404"/>
      <c r="CA41" s="404"/>
      <c r="CB41" s="404"/>
      <c r="CC41" s="404"/>
      <c r="CD41" s="404"/>
      <c r="CE41" s="404"/>
      <c r="CF41" s="404"/>
      <c r="CG41" s="404"/>
      <c r="CH41" s="404"/>
      <c r="CI41" s="404"/>
      <c r="CJ41" s="404"/>
      <c r="CK41" s="404"/>
      <c r="CL41" s="404"/>
      <c r="CM41" s="404"/>
      <c r="CN41" s="181"/>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208"/>
    </row>
    <row r="42" spans="1:113" ht="32.25" customHeight="1" x14ac:dyDescent="0.2">
      <c r="B42" s="205"/>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81"/>
      <c r="U42" s="403" t="str">
        <f t="shared" si="4"/>
        <v/>
      </c>
      <c r="V42" s="403"/>
      <c r="W42" s="404"/>
      <c r="X42" s="404"/>
      <c r="Y42" s="404"/>
      <c r="Z42" s="404"/>
      <c r="AA42" s="404"/>
      <c r="AB42" s="404"/>
      <c r="AC42" s="404"/>
      <c r="AD42" s="404"/>
      <c r="AE42" s="404"/>
      <c r="AF42" s="404"/>
      <c r="AG42" s="404"/>
      <c r="AH42" s="404"/>
      <c r="AI42" s="404"/>
      <c r="AJ42" s="404"/>
      <c r="AK42" s="404"/>
      <c r="AL42" s="181"/>
      <c r="AM42" s="403" t="str">
        <f t="shared" si="0"/>
        <v/>
      </c>
      <c r="AN42" s="403"/>
      <c r="AO42" s="404"/>
      <c r="AP42" s="404"/>
      <c r="AQ42" s="404"/>
      <c r="AR42" s="404"/>
      <c r="AS42" s="404"/>
      <c r="AT42" s="404"/>
      <c r="AU42" s="404"/>
      <c r="AV42" s="404"/>
      <c r="AW42" s="404"/>
      <c r="AX42" s="404"/>
      <c r="AY42" s="404"/>
      <c r="AZ42" s="404"/>
      <c r="BA42" s="404"/>
      <c r="BB42" s="404"/>
      <c r="BC42" s="404"/>
      <c r="BD42" s="181"/>
      <c r="BE42" s="403" t="str">
        <f t="shared" si="1"/>
        <v/>
      </c>
      <c r="BF42" s="403"/>
      <c r="BG42" s="404"/>
      <c r="BH42" s="404"/>
      <c r="BI42" s="404"/>
      <c r="BJ42" s="404"/>
      <c r="BK42" s="404"/>
      <c r="BL42" s="404"/>
      <c r="BM42" s="404"/>
      <c r="BN42" s="404"/>
      <c r="BO42" s="404"/>
      <c r="BP42" s="404"/>
      <c r="BQ42" s="404"/>
      <c r="BR42" s="404"/>
      <c r="BS42" s="404"/>
      <c r="BT42" s="404"/>
      <c r="BU42" s="404"/>
      <c r="BV42" s="181"/>
      <c r="BW42" s="403">
        <f t="shared" si="2"/>
        <v>14</v>
      </c>
      <c r="BX42" s="403"/>
      <c r="BY42" s="404" t="str">
        <f>IF('各会計、関係団体の財政状況及び健全化判断比率'!B76="","",'各会計、関係団体の財政状況及び健全化判断比率'!B76)</f>
        <v>〃（共同研修特別会計）</v>
      </c>
      <c r="BZ42" s="404"/>
      <c r="CA42" s="404"/>
      <c r="CB42" s="404"/>
      <c r="CC42" s="404"/>
      <c r="CD42" s="404"/>
      <c r="CE42" s="404"/>
      <c r="CF42" s="404"/>
      <c r="CG42" s="404"/>
      <c r="CH42" s="404"/>
      <c r="CI42" s="404"/>
      <c r="CJ42" s="404"/>
      <c r="CK42" s="404"/>
      <c r="CL42" s="404"/>
      <c r="CM42" s="404"/>
      <c r="CN42" s="181"/>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208"/>
    </row>
    <row r="43" spans="1:113" ht="32.25" customHeight="1" x14ac:dyDescent="0.2">
      <c r="B43" s="205"/>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81"/>
      <c r="U43" s="403" t="str">
        <f t="shared" si="4"/>
        <v/>
      </c>
      <c r="V43" s="403"/>
      <c r="W43" s="404"/>
      <c r="X43" s="404"/>
      <c r="Y43" s="404"/>
      <c r="Z43" s="404"/>
      <c r="AA43" s="404"/>
      <c r="AB43" s="404"/>
      <c r="AC43" s="404"/>
      <c r="AD43" s="404"/>
      <c r="AE43" s="404"/>
      <c r="AF43" s="404"/>
      <c r="AG43" s="404"/>
      <c r="AH43" s="404"/>
      <c r="AI43" s="404"/>
      <c r="AJ43" s="404"/>
      <c r="AK43" s="404"/>
      <c r="AL43" s="181"/>
      <c r="AM43" s="403" t="str">
        <f t="shared" si="0"/>
        <v/>
      </c>
      <c r="AN43" s="403"/>
      <c r="AO43" s="404"/>
      <c r="AP43" s="404"/>
      <c r="AQ43" s="404"/>
      <c r="AR43" s="404"/>
      <c r="AS43" s="404"/>
      <c r="AT43" s="404"/>
      <c r="AU43" s="404"/>
      <c r="AV43" s="404"/>
      <c r="AW43" s="404"/>
      <c r="AX43" s="404"/>
      <c r="AY43" s="404"/>
      <c r="AZ43" s="404"/>
      <c r="BA43" s="404"/>
      <c r="BB43" s="404"/>
      <c r="BC43" s="404"/>
      <c r="BD43" s="181"/>
      <c r="BE43" s="403" t="str">
        <f t="shared" si="1"/>
        <v/>
      </c>
      <c r="BF43" s="403"/>
      <c r="BG43" s="404"/>
      <c r="BH43" s="404"/>
      <c r="BI43" s="404"/>
      <c r="BJ43" s="404"/>
      <c r="BK43" s="404"/>
      <c r="BL43" s="404"/>
      <c r="BM43" s="404"/>
      <c r="BN43" s="404"/>
      <c r="BO43" s="404"/>
      <c r="BP43" s="404"/>
      <c r="BQ43" s="404"/>
      <c r="BR43" s="404"/>
      <c r="BS43" s="404"/>
      <c r="BT43" s="404"/>
      <c r="BU43" s="404"/>
      <c r="BV43" s="181"/>
      <c r="BW43" s="403">
        <f t="shared" si="2"/>
        <v>15</v>
      </c>
      <c r="BX43" s="403"/>
      <c r="BY43" s="404" t="str">
        <f>IF('各会計、関係団体の財政状況及び健全化判断比率'!B77="","",'各会計、関係団体の財政状況及び健全化判断比率'!B77)</f>
        <v>〃（デジタル地図特別会計）</v>
      </c>
      <c r="BZ43" s="404"/>
      <c r="CA43" s="404"/>
      <c r="CB43" s="404"/>
      <c r="CC43" s="404"/>
      <c r="CD43" s="404"/>
      <c r="CE43" s="404"/>
      <c r="CF43" s="404"/>
      <c r="CG43" s="404"/>
      <c r="CH43" s="404"/>
      <c r="CI43" s="404"/>
      <c r="CJ43" s="404"/>
      <c r="CK43" s="404"/>
      <c r="CL43" s="404"/>
      <c r="CM43" s="404"/>
      <c r="CN43" s="181"/>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VN6HDysKDqV47FsFX//uaqOeyHI2iA7mAN4ZukruVYg4oItduCguig5cHXo2qfdZpk1iQaDTwn7C03eFeLt/vA==" saltValue="jh4JI34+FxeyZs/KZeNiq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53" t="s">
        <v>202</v>
      </c>
      <c r="DI1" s="754"/>
      <c r="DJ1" s="754"/>
      <c r="DK1" s="754"/>
      <c r="DL1" s="754"/>
      <c r="DM1" s="754"/>
      <c r="DN1" s="755"/>
      <c r="DO1" s="214"/>
      <c r="DP1" s="753" t="s">
        <v>203</v>
      </c>
      <c r="DQ1" s="754"/>
      <c r="DR1" s="754"/>
      <c r="DS1" s="754"/>
      <c r="DT1" s="754"/>
      <c r="DU1" s="754"/>
      <c r="DV1" s="754"/>
      <c r="DW1" s="754"/>
      <c r="DX1" s="754"/>
      <c r="DY1" s="754"/>
      <c r="DZ1" s="754"/>
      <c r="EA1" s="754"/>
      <c r="EB1" s="754"/>
      <c r="EC1" s="755"/>
      <c r="ED1" s="213"/>
      <c r="EE1" s="213"/>
      <c r="EF1" s="213"/>
      <c r="EG1" s="213"/>
      <c r="EH1" s="213"/>
      <c r="EI1" s="213"/>
      <c r="EJ1" s="213"/>
      <c r="EK1" s="213"/>
      <c r="EL1" s="213"/>
      <c r="EM1" s="213"/>
    </row>
    <row r="2" spans="2:143" ht="22.5" customHeight="1" x14ac:dyDescent="0.2">
      <c r="B2" s="215" t="s">
        <v>204</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826334</v>
      </c>
      <c r="S5" s="713"/>
      <c r="T5" s="713"/>
      <c r="U5" s="713"/>
      <c r="V5" s="713"/>
      <c r="W5" s="713"/>
      <c r="X5" s="713"/>
      <c r="Y5" s="738"/>
      <c r="Z5" s="751">
        <v>15.2</v>
      </c>
      <c r="AA5" s="751"/>
      <c r="AB5" s="751"/>
      <c r="AC5" s="751"/>
      <c r="AD5" s="752">
        <v>826334</v>
      </c>
      <c r="AE5" s="752"/>
      <c r="AF5" s="752"/>
      <c r="AG5" s="752"/>
      <c r="AH5" s="752"/>
      <c r="AI5" s="752"/>
      <c r="AJ5" s="752"/>
      <c r="AK5" s="752"/>
      <c r="AL5" s="739">
        <v>23.3</v>
      </c>
      <c r="AM5" s="721"/>
      <c r="AN5" s="721"/>
      <c r="AO5" s="740"/>
      <c r="AP5" s="715" t="s">
        <v>216</v>
      </c>
      <c r="AQ5" s="716"/>
      <c r="AR5" s="716"/>
      <c r="AS5" s="716"/>
      <c r="AT5" s="716"/>
      <c r="AU5" s="716"/>
      <c r="AV5" s="716"/>
      <c r="AW5" s="716"/>
      <c r="AX5" s="716"/>
      <c r="AY5" s="716"/>
      <c r="AZ5" s="716"/>
      <c r="BA5" s="716"/>
      <c r="BB5" s="716"/>
      <c r="BC5" s="716"/>
      <c r="BD5" s="716"/>
      <c r="BE5" s="716"/>
      <c r="BF5" s="717"/>
      <c r="BG5" s="657">
        <v>826334</v>
      </c>
      <c r="BH5" s="658"/>
      <c r="BI5" s="658"/>
      <c r="BJ5" s="658"/>
      <c r="BK5" s="658"/>
      <c r="BL5" s="658"/>
      <c r="BM5" s="658"/>
      <c r="BN5" s="659"/>
      <c r="BO5" s="695">
        <v>100</v>
      </c>
      <c r="BP5" s="695"/>
      <c r="BQ5" s="695"/>
      <c r="BR5" s="695"/>
      <c r="BS5" s="696" t="s">
        <v>122</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60899</v>
      </c>
      <c r="S6" s="658"/>
      <c r="T6" s="658"/>
      <c r="U6" s="658"/>
      <c r="V6" s="658"/>
      <c r="W6" s="658"/>
      <c r="X6" s="658"/>
      <c r="Y6" s="659"/>
      <c r="Z6" s="695">
        <v>1.1000000000000001</v>
      </c>
      <c r="AA6" s="695"/>
      <c r="AB6" s="695"/>
      <c r="AC6" s="695"/>
      <c r="AD6" s="696">
        <v>60899</v>
      </c>
      <c r="AE6" s="696"/>
      <c r="AF6" s="696"/>
      <c r="AG6" s="696"/>
      <c r="AH6" s="696"/>
      <c r="AI6" s="696"/>
      <c r="AJ6" s="696"/>
      <c r="AK6" s="696"/>
      <c r="AL6" s="660">
        <v>1.7</v>
      </c>
      <c r="AM6" s="661"/>
      <c r="AN6" s="661"/>
      <c r="AO6" s="697"/>
      <c r="AP6" s="654" t="s">
        <v>221</v>
      </c>
      <c r="AQ6" s="655"/>
      <c r="AR6" s="655"/>
      <c r="AS6" s="655"/>
      <c r="AT6" s="655"/>
      <c r="AU6" s="655"/>
      <c r="AV6" s="655"/>
      <c r="AW6" s="655"/>
      <c r="AX6" s="655"/>
      <c r="AY6" s="655"/>
      <c r="AZ6" s="655"/>
      <c r="BA6" s="655"/>
      <c r="BB6" s="655"/>
      <c r="BC6" s="655"/>
      <c r="BD6" s="655"/>
      <c r="BE6" s="655"/>
      <c r="BF6" s="656"/>
      <c r="BG6" s="657">
        <v>826334</v>
      </c>
      <c r="BH6" s="658"/>
      <c r="BI6" s="658"/>
      <c r="BJ6" s="658"/>
      <c r="BK6" s="658"/>
      <c r="BL6" s="658"/>
      <c r="BM6" s="658"/>
      <c r="BN6" s="659"/>
      <c r="BO6" s="695">
        <v>100</v>
      </c>
      <c r="BP6" s="695"/>
      <c r="BQ6" s="695"/>
      <c r="BR6" s="695"/>
      <c r="BS6" s="696" t="s">
        <v>122</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63025</v>
      </c>
      <c r="CS6" s="658"/>
      <c r="CT6" s="658"/>
      <c r="CU6" s="658"/>
      <c r="CV6" s="658"/>
      <c r="CW6" s="658"/>
      <c r="CX6" s="658"/>
      <c r="CY6" s="659"/>
      <c r="CZ6" s="739">
        <v>1.2</v>
      </c>
      <c r="DA6" s="721"/>
      <c r="DB6" s="721"/>
      <c r="DC6" s="741"/>
      <c r="DD6" s="663" t="s">
        <v>122</v>
      </c>
      <c r="DE6" s="658"/>
      <c r="DF6" s="658"/>
      <c r="DG6" s="658"/>
      <c r="DH6" s="658"/>
      <c r="DI6" s="658"/>
      <c r="DJ6" s="658"/>
      <c r="DK6" s="658"/>
      <c r="DL6" s="658"/>
      <c r="DM6" s="658"/>
      <c r="DN6" s="658"/>
      <c r="DO6" s="658"/>
      <c r="DP6" s="659"/>
      <c r="DQ6" s="663">
        <v>63025</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315</v>
      </c>
      <c r="S7" s="658"/>
      <c r="T7" s="658"/>
      <c r="U7" s="658"/>
      <c r="V7" s="658"/>
      <c r="W7" s="658"/>
      <c r="X7" s="658"/>
      <c r="Y7" s="659"/>
      <c r="Z7" s="695">
        <v>0</v>
      </c>
      <c r="AA7" s="695"/>
      <c r="AB7" s="695"/>
      <c r="AC7" s="695"/>
      <c r="AD7" s="696">
        <v>315</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374936</v>
      </c>
      <c r="BH7" s="658"/>
      <c r="BI7" s="658"/>
      <c r="BJ7" s="658"/>
      <c r="BK7" s="658"/>
      <c r="BL7" s="658"/>
      <c r="BM7" s="658"/>
      <c r="BN7" s="659"/>
      <c r="BO7" s="695">
        <v>45.4</v>
      </c>
      <c r="BP7" s="695"/>
      <c r="BQ7" s="695"/>
      <c r="BR7" s="695"/>
      <c r="BS7" s="696" t="s">
        <v>122</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789567</v>
      </c>
      <c r="CS7" s="658"/>
      <c r="CT7" s="658"/>
      <c r="CU7" s="658"/>
      <c r="CV7" s="658"/>
      <c r="CW7" s="658"/>
      <c r="CX7" s="658"/>
      <c r="CY7" s="659"/>
      <c r="CZ7" s="695">
        <v>15.1</v>
      </c>
      <c r="DA7" s="695"/>
      <c r="DB7" s="695"/>
      <c r="DC7" s="695"/>
      <c r="DD7" s="663" t="s">
        <v>122</v>
      </c>
      <c r="DE7" s="658"/>
      <c r="DF7" s="658"/>
      <c r="DG7" s="658"/>
      <c r="DH7" s="658"/>
      <c r="DI7" s="658"/>
      <c r="DJ7" s="658"/>
      <c r="DK7" s="658"/>
      <c r="DL7" s="658"/>
      <c r="DM7" s="658"/>
      <c r="DN7" s="658"/>
      <c r="DO7" s="658"/>
      <c r="DP7" s="659"/>
      <c r="DQ7" s="663">
        <v>680678</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6370</v>
      </c>
      <c r="S8" s="658"/>
      <c r="T8" s="658"/>
      <c r="U8" s="658"/>
      <c r="V8" s="658"/>
      <c r="W8" s="658"/>
      <c r="X8" s="658"/>
      <c r="Y8" s="659"/>
      <c r="Z8" s="695">
        <v>0.1</v>
      </c>
      <c r="AA8" s="695"/>
      <c r="AB8" s="695"/>
      <c r="AC8" s="695"/>
      <c r="AD8" s="696">
        <v>6370</v>
      </c>
      <c r="AE8" s="696"/>
      <c r="AF8" s="696"/>
      <c r="AG8" s="696"/>
      <c r="AH8" s="696"/>
      <c r="AI8" s="696"/>
      <c r="AJ8" s="696"/>
      <c r="AK8" s="696"/>
      <c r="AL8" s="660">
        <v>0.2</v>
      </c>
      <c r="AM8" s="661"/>
      <c r="AN8" s="661"/>
      <c r="AO8" s="697"/>
      <c r="AP8" s="654" t="s">
        <v>227</v>
      </c>
      <c r="AQ8" s="655"/>
      <c r="AR8" s="655"/>
      <c r="AS8" s="655"/>
      <c r="AT8" s="655"/>
      <c r="AU8" s="655"/>
      <c r="AV8" s="655"/>
      <c r="AW8" s="655"/>
      <c r="AX8" s="655"/>
      <c r="AY8" s="655"/>
      <c r="AZ8" s="655"/>
      <c r="BA8" s="655"/>
      <c r="BB8" s="655"/>
      <c r="BC8" s="655"/>
      <c r="BD8" s="655"/>
      <c r="BE8" s="655"/>
      <c r="BF8" s="656"/>
      <c r="BG8" s="657">
        <v>13358</v>
      </c>
      <c r="BH8" s="658"/>
      <c r="BI8" s="658"/>
      <c r="BJ8" s="658"/>
      <c r="BK8" s="658"/>
      <c r="BL8" s="658"/>
      <c r="BM8" s="658"/>
      <c r="BN8" s="659"/>
      <c r="BO8" s="695">
        <v>1.6</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1735969</v>
      </c>
      <c r="CS8" s="658"/>
      <c r="CT8" s="658"/>
      <c r="CU8" s="658"/>
      <c r="CV8" s="658"/>
      <c r="CW8" s="658"/>
      <c r="CX8" s="658"/>
      <c r="CY8" s="659"/>
      <c r="CZ8" s="695">
        <v>33.299999999999997</v>
      </c>
      <c r="DA8" s="695"/>
      <c r="DB8" s="695"/>
      <c r="DC8" s="695"/>
      <c r="DD8" s="663">
        <v>4458</v>
      </c>
      <c r="DE8" s="658"/>
      <c r="DF8" s="658"/>
      <c r="DG8" s="658"/>
      <c r="DH8" s="658"/>
      <c r="DI8" s="658"/>
      <c r="DJ8" s="658"/>
      <c r="DK8" s="658"/>
      <c r="DL8" s="658"/>
      <c r="DM8" s="658"/>
      <c r="DN8" s="658"/>
      <c r="DO8" s="658"/>
      <c r="DP8" s="659"/>
      <c r="DQ8" s="663">
        <v>1106675</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7015</v>
      </c>
      <c r="S9" s="658"/>
      <c r="T9" s="658"/>
      <c r="U9" s="658"/>
      <c r="V9" s="658"/>
      <c r="W9" s="658"/>
      <c r="X9" s="658"/>
      <c r="Y9" s="659"/>
      <c r="Z9" s="695">
        <v>0.1</v>
      </c>
      <c r="AA9" s="695"/>
      <c r="AB9" s="695"/>
      <c r="AC9" s="695"/>
      <c r="AD9" s="696">
        <v>7015</v>
      </c>
      <c r="AE9" s="696"/>
      <c r="AF9" s="696"/>
      <c r="AG9" s="696"/>
      <c r="AH9" s="696"/>
      <c r="AI9" s="696"/>
      <c r="AJ9" s="696"/>
      <c r="AK9" s="696"/>
      <c r="AL9" s="660">
        <v>0.2</v>
      </c>
      <c r="AM9" s="661"/>
      <c r="AN9" s="661"/>
      <c r="AO9" s="697"/>
      <c r="AP9" s="654" t="s">
        <v>230</v>
      </c>
      <c r="AQ9" s="655"/>
      <c r="AR9" s="655"/>
      <c r="AS9" s="655"/>
      <c r="AT9" s="655"/>
      <c r="AU9" s="655"/>
      <c r="AV9" s="655"/>
      <c r="AW9" s="655"/>
      <c r="AX9" s="655"/>
      <c r="AY9" s="655"/>
      <c r="AZ9" s="655"/>
      <c r="BA9" s="655"/>
      <c r="BB9" s="655"/>
      <c r="BC9" s="655"/>
      <c r="BD9" s="655"/>
      <c r="BE9" s="655"/>
      <c r="BF9" s="656"/>
      <c r="BG9" s="657">
        <v>315183</v>
      </c>
      <c r="BH9" s="658"/>
      <c r="BI9" s="658"/>
      <c r="BJ9" s="658"/>
      <c r="BK9" s="658"/>
      <c r="BL9" s="658"/>
      <c r="BM9" s="658"/>
      <c r="BN9" s="659"/>
      <c r="BO9" s="695">
        <v>38.1</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558513</v>
      </c>
      <c r="CS9" s="658"/>
      <c r="CT9" s="658"/>
      <c r="CU9" s="658"/>
      <c r="CV9" s="658"/>
      <c r="CW9" s="658"/>
      <c r="CX9" s="658"/>
      <c r="CY9" s="659"/>
      <c r="CZ9" s="695">
        <v>10.7</v>
      </c>
      <c r="DA9" s="695"/>
      <c r="DB9" s="695"/>
      <c r="DC9" s="695"/>
      <c r="DD9" s="663" t="s">
        <v>122</v>
      </c>
      <c r="DE9" s="658"/>
      <c r="DF9" s="658"/>
      <c r="DG9" s="658"/>
      <c r="DH9" s="658"/>
      <c r="DI9" s="658"/>
      <c r="DJ9" s="658"/>
      <c r="DK9" s="658"/>
      <c r="DL9" s="658"/>
      <c r="DM9" s="658"/>
      <c r="DN9" s="658"/>
      <c r="DO9" s="658"/>
      <c r="DP9" s="659"/>
      <c r="DQ9" s="663">
        <v>525746</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20215</v>
      </c>
      <c r="BH10" s="658"/>
      <c r="BI10" s="658"/>
      <c r="BJ10" s="658"/>
      <c r="BK10" s="658"/>
      <c r="BL10" s="658"/>
      <c r="BM10" s="658"/>
      <c r="BN10" s="659"/>
      <c r="BO10" s="695">
        <v>2.4</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t="s">
        <v>122</v>
      </c>
      <c r="CS10" s="658"/>
      <c r="CT10" s="658"/>
      <c r="CU10" s="658"/>
      <c r="CV10" s="658"/>
      <c r="CW10" s="658"/>
      <c r="CX10" s="658"/>
      <c r="CY10" s="659"/>
      <c r="CZ10" s="695" t="s">
        <v>122</v>
      </c>
      <c r="DA10" s="695"/>
      <c r="DB10" s="695"/>
      <c r="DC10" s="695"/>
      <c r="DD10" s="663" t="s">
        <v>122</v>
      </c>
      <c r="DE10" s="658"/>
      <c r="DF10" s="658"/>
      <c r="DG10" s="658"/>
      <c r="DH10" s="658"/>
      <c r="DI10" s="658"/>
      <c r="DJ10" s="658"/>
      <c r="DK10" s="658"/>
      <c r="DL10" s="658"/>
      <c r="DM10" s="658"/>
      <c r="DN10" s="658"/>
      <c r="DO10" s="658"/>
      <c r="DP10" s="659"/>
      <c r="DQ10" s="663" t="s">
        <v>122</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197247</v>
      </c>
      <c r="S11" s="658"/>
      <c r="T11" s="658"/>
      <c r="U11" s="658"/>
      <c r="V11" s="658"/>
      <c r="W11" s="658"/>
      <c r="X11" s="658"/>
      <c r="Y11" s="659"/>
      <c r="Z11" s="660">
        <v>3.6</v>
      </c>
      <c r="AA11" s="661"/>
      <c r="AB11" s="661"/>
      <c r="AC11" s="662"/>
      <c r="AD11" s="663">
        <v>197247</v>
      </c>
      <c r="AE11" s="658"/>
      <c r="AF11" s="658"/>
      <c r="AG11" s="658"/>
      <c r="AH11" s="658"/>
      <c r="AI11" s="658"/>
      <c r="AJ11" s="658"/>
      <c r="AK11" s="659"/>
      <c r="AL11" s="660">
        <v>5.6</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26180</v>
      </c>
      <c r="BH11" s="658"/>
      <c r="BI11" s="658"/>
      <c r="BJ11" s="658"/>
      <c r="BK11" s="658"/>
      <c r="BL11" s="658"/>
      <c r="BM11" s="658"/>
      <c r="BN11" s="659"/>
      <c r="BO11" s="695">
        <v>3.2</v>
      </c>
      <c r="BP11" s="695"/>
      <c r="BQ11" s="695"/>
      <c r="BR11" s="695"/>
      <c r="BS11" s="696" t="s">
        <v>122</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309914</v>
      </c>
      <c r="CS11" s="658"/>
      <c r="CT11" s="658"/>
      <c r="CU11" s="658"/>
      <c r="CV11" s="658"/>
      <c r="CW11" s="658"/>
      <c r="CX11" s="658"/>
      <c r="CY11" s="659"/>
      <c r="CZ11" s="695">
        <v>5.9</v>
      </c>
      <c r="DA11" s="695"/>
      <c r="DB11" s="695"/>
      <c r="DC11" s="695"/>
      <c r="DD11" s="663">
        <v>106244</v>
      </c>
      <c r="DE11" s="658"/>
      <c r="DF11" s="658"/>
      <c r="DG11" s="658"/>
      <c r="DH11" s="658"/>
      <c r="DI11" s="658"/>
      <c r="DJ11" s="658"/>
      <c r="DK11" s="658"/>
      <c r="DL11" s="658"/>
      <c r="DM11" s="658"/>
      <c r="DN11" s="658"/>
      <c r="DO11" s="658"/>
      <c r="DP11" s="659"/>
      <c r="DQ11" s="663">
        <v>178080</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355868</v>
      </c>
      <c r="BH12" s="658"/>
      <c r="BI12" s="658"/>
      <c r="BJ12" s="658"/>
      <c r="BK12" s="658"/>
      <c r="BL12" s="658"/>
      <c r="BM12" s="658"/>
      <c r="BN12" s="659"/>
      <c r="BO12" s="695">
        <v>43.1</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100438</v>
      </c>
      <c r="CS12" s="658"/>
      <c r="CT12" s="658"/>
      <c r="CU12" s="658"/>
      <c r="CV12" s="658"/>
      <c r="CW12" s="658"/>
      <c r="CX12" s="658"/>
      <c r="CY12" s="659"/>
      <c r="CZ12" s="695">
        <v>1.9</v>
      </c>
      <c r="DA12" s="695"/>
      <c r="DB12" s="695"/>
      <c r="DC12" s="695"/>
      <c r="DD12" s="663">
        <v>128</v>
      </c>
      <c r="DE12" s="658"/>
      <c r="DF12" s="658"/>
      <c r="DG12" s="658"/>
      <c r="DH12" s="658"/>
      <c r="DI12" s="658"/>
      <c r="DJ12" s="658"/>
      <c r="DK12" s="658"/>
      <c r="DL12" s="658"/>
      <c r="DM12" s="658"/>
      <c r="DN12" s="658"/>
      <c r="DO12" s="658"/>
      <c r="DP12" s="659"/>
      <c r="DQ12" s="663">
        <v>99204</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354553</v>
      </c>
      <c r="BH13" s="658"/>
      <c r="BI13" s="658"/>
      <c r="BJ13" s="658"/>
      <c r="BK13" s="658"/>
      <c r="BL13" s="658"/>
      <c r="BM13" s="658"/>
      <c r="BN13" s="659"/>
      <c r="BO13" s="695">
        <v>42.9</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436729</v>
      </c>
      <c r="CS13" s="658"/>
      <c r="CT13" s="658"/>
      <c r="CU13" s="658"/>
      <c r="CV13" s="658"/>
      <c r="CW13" s="658"/>
      <c r="CX13" s="658"/>
      <c r="CY13" s="659"/>
      <c r="CZ13" s="695">
        <v>8.4</v>
      </c>
      <c r="DA13" s="695"/>
      <c r="DB13" s="695"/>
      <c r="DC13" s="695"/>
      <c r="DD13" s="663">
        <v>231063</v>
      </c>
      <c r="DE13" s="658"/>
      <c r="DF13" s="658"/>
      <c r="DG13" s="658"/>
      <c r="DH13" s="658"/>
      <c r="DI13" s="658"/>
      <c r="DJ13" s="658"/>
      <c r="DK13" s="658"/>
      <c r="DL13" s="658"/>
      <c r="DM13" s="658"/>
      <c r="DN13" s="658"/>
      <c r="DO13" s="658"/>
      <c r="DP13" s="659"/>
      <c r="DQ13" s="663">
        <v>303363</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v>471</v>
      </c>
      <c r="S14" s="658"/>
      <c r="T14" s="658"/>
      <c r="U14" s="658"/>
      <c r="V14" s="658"/>
      <c r="W14" s="658"/>
      <c r="X14" s="658"/>
      <c r="Y14" s="659"/>
      <c r="Z14" s="695">
        <v>0</v>
      </c>
      <c r="AA14" s="695"/>
      <c r="AB14" s="695"/>
      <c r="AC14" s="695"/>
      <c r="AD14" s="696">
        <v>471</v>
      </c>
      <c r="AE14" s="696"/>
      <c r="AF14" s="696"/>
      <c r="AG14" s="696"/>
      <c r="AH14" s="696"/>
      <c r="AI14" s="696"/>
      <c r="AJ14" s="696"/>
      <c r="AK14" s="696"/>
      <c r="AL14" s="660">
        <v>0</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38997</v>
      </c>
      <c r="BH14" s="658"/>
      <c r="BI14" s="658"/>
      <c r="BJ14" s="658"/>
      <c r="BK14" s="658"/>
      <c r="BL14" s="658"/>
      <c r="BM14" s="658"/>
      <c r="BN14" s="659"/>
      <c r="BO14" s="695">
        <v>4.7</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314926</v>
      </c>
      <c r="CS14" s="658"/>
      <c r="CT14" s="658"/>
      <c r="CU14" s="658"/>
      <c r="CV14" s="658"/>
      <c r="CW14" s="658"/>
      <c r="CX14" s="658"/>
      <c r="CY14" s="659"/>
      <c r="CZ14" s="695">
        <v>6</v>
      </c>
      <c r="DA14" s="695"/>
      <c r="DB14" s="695"/>
      <c r="DC14" s="695"/>
      <c r="DD14" s="663">
        <v>182715</v>
      </c>
      <c r="DE14" s="658"/>
      <c r="DF14" s="658"/>
      <c r="DG14" s="658"/>
      <c r="DH14" s="658"/>
      <c r="DI14" s="658"/>
      <c r="DJ14" s="658"/>
      <c r="DK14" s="658"/>
      <c r="DL14" s="658"/>
      <c r="DM14" s="658"/>
      <c r="DN14" s="658"/>
      <c r="DO14" s="658"/>
      <c r="DP14" s="659"/>
      <c r="DQ14" s="663">
        <v>233179</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t="s">
        <v>122</v>
      </c>
      <c r="S15" s="658"/>
      <c r="T15" s="658"/>
      <c r="U15" s="658"/>
      <c r="V15" s="658"/>
      <c r="W15" s="658"/>
      <c r="X15" s="658"/>
      <c r="Y15" s="659"/>
      <c r="Z15" s="695" t="s">
        <v>122</v>
      </c>
      <c r="AA15" s="695"/>
      <c r="AB15" s="695"/>
      <c r="AC15" s="695"/>
      <c r="AD15" s="696" t="s">
        <v>122</v>
      </c>
      <c r="AE15" s="696"/>
      <c r="AF15" s="696"/>
      <c r="AG15" s="696"/>
      <c r="AH15" s="696"/>
      <c r="AI15" s="696"/>
      <c r="AJ15" s="696"/>
      <c r="AK15" s="696"/>
      <c r="AL15" s="660" t="s">
        <v>122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56533</v>
      </c>
      <c r="BH15" s="658"/>
      <c r="BI15" s="658"/>
      <c r="BJ15" s="658"/>
      <c r="BK15" s="658"/>
      <c r="BL15" s="658"/>
      <c r="BM15" s="658"/>
      <c r="BN15" s="659"/>
      <c r="BO15" s="695">
        <v>6.8</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378797</v>
      </c>
      <c r="CS15" s="658"/>
      <c r="CT15" s="658"/>
      <c r="CU15" s="658"/>
      <c r="CV15" s="658"/>
      <c r="CW15" s="658"/>
      <c r="CX15" s="658"/>
      <c r="CY15" s="659"/>
      <c r="CZ15" s="695">
        <v>7.3</v>
      </c>
      <c r="DA15" s="695"/>
      <c r="DB15" s="695"/>
      <c r="DC15" s="695"/>
      <c r="DD15" s="663">
        <v>33940</v>
      </c>
      <c r="DE15" s="658"/>
      <c r="DF15" s="658"/>
      <c r="DG15" s="658"/>
      <c r="DH15" s="658"/>
      <c r="DI15" s="658"/>
      <c r="DJ15" s="658"/>
      <c r="DK15" s="658"/>
      <c r="DL15" s="658"/>
      <c r="DM15" s="658"/>
      <c r="DN15" s="658"/>
      <c r="DO15" s="658"/>
      <c r="DP15" s="659"/>
      <c r="DQ15" s="663">
        <v>347344</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7679</v>
      </c>
      <c r="S16" s="658"/>
      <c r="T16" s="658"/>
      <c r="U16" s="658"/>
      <c r="V16" s="658"/>
      <c r="W16" s="658"/>
      <c r="X16" s="658"/>
      <c r="Y16" s="659"/>
      <c r="Z16" s="695">
        <v>0.1</v>
      </c>
      <c r="AA16" s="695"/>
      <c r="AB16" s="695"/>
      <c r="AC16" s="695"/>
      <c r="AD16" s="696">
        <v>7679</v>
      </c>
      <c r="AE16" s="696"/>
      <c r="AF16" s="696"/>
      <c r="AG16" s="696"/>
      <c r="AH16" s="696"/>
      <c r="AI16" s="696"/>
      <c r="AJ16" s="696"/>
      <c r="AK16" s="696"/>
      <c r="AL16" s="660">
        <v>0.2</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13597</v>
      </c>
      <c r="CS16" s="658"/>
      <c r="CT16" s="658"/>
      <c r="CU16" s="658"/>
      <c r="CV16" s="658"/>
      <c r="CW16" s="658"/>
      <c r="CX16" s="658"/>
      <c r="CY16" s="659"/>
      <c r="CZ16" s="695">
        <v>0.3</v>
      </c>
      <c r="DA16" s="695"/>
      <c r="DB16" s="695"/>
      <c r="DC16" s="695"/>
      <c r="DD16" s="663" t="s">
        <v>122</v>
      </c>
      <c r="DE16" s="658"/>
      <c r="DF16" s="658"/>
      <c r="DG16" s="658"/>
      <c r="DH16" s="658"/>
      <c r="DI16" s="658"/>
      <c r="DJ16" s="658"/>
      <c r="DK16" s="658"/>
      <c r="DL16" s="658"/>
      <c r="DM16" s="658"/>
      <c r="DN16" s="658"/>
      <c r="DO16" s="658"/>
      <c r="DP16" s="659"/>
      <c r="DQ16" s="663">
        <v>12140</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19341</v>
      </c>
      <c r="S17" s="658"/>
      <c r="T17" s="658"/>
      <c r="U17" s="658"/>
      <c r="V17" s="658"/>
      <c r="W17" s="658"/>
      <c r="X17" s="658"/>
      <c r="Y17" s="659"/>
      <c r="Z17" s="695">
        <v>0.4</v>
      </c>
      <c r="AA17" s="695"/>
      <c r="AB17" s="695"/>
      <c r="AC17" s="695"/>
      <c r="AD17" s="696">
        <v>19341</v>
      </c>
      <c r="AE17" s="696"/>
      <c r="AF17" s="696"/>
      <c r="AG17" s="696"/>
      <c r="AH17" s="696"/>
      <c r="AI17" s="696"/>
      <c r="AJ17" s="696"/>
      <c r="AK17" s="696"/>
      <c r="AL17" s="660">
        <v>0.5</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517579</v>
      </c>
      <c r="CS17" s="658"/>
      <c r="CT17" s="658"/>
      <c r="CU17" s="658"/>
      <c r="CV17" s="658"/>
      <c r="CW17" s="658"/>
      <c r="CX17" s="658"/>
      <c r="CY17" s="659"/>
      <c r="CZ17" s="695">
        <v>9.9</v>
      </c>
      <c r="DA17" s="695"/>
      <c r="DB17" s="695"/>
      <c r="DC17" s="695"/>
      <c r="DD17" s="663" t="s">
        <v>122</v>
      </c>
      <c r="DE17" s="658"/>
      <c r="DF17" s="658"/>
      <c r="DG17" s="658"/>
      <c r="DH17" s="658"/>
      <c r="DI17" s="658"/>
      <c r="DJ17" s="658"/>
      <c r="DK17" s="658"/>
      <c r="DL17" s="658"/>
      <c r="DM17" s="658"/>
      <c r="DN17" s="658"/>
      <c r="DO17" s="658"/>
      <c r="DP17" s="659"/>
      <c r="DQ17" s="663">
        <v>512765</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4582</v>
      </c>
      <c r="S18" s="658"/>
      <c r="T18" s="658"/>
      <c r="U18" s="658"/>
      <c r="V18" s="658"/>
      <c r="W18" s="658"/>
      <c r="X18" s="658"/>
      <c r="Y18" s="659"/>
      <c r="Z18" s="695">
        <v>0.1</v>
      </c>
      <c r="AA18" s="695"/>
      <c r="AB18" s="695"/>
      <c r="AC18" s="695"/>
      <c r="AD18" s="696">
        <v>4582</v>
      </c>
      <c r="AE18" s="696"/>
      <c r="AF18" s="696"/>
      <c r="AG18" s="696"/>
      <c r="AH18" s="696"/>
      <c r="AI18" s="696"/>
      <c r="AJ18" s="696"/>
      <c r="AK18" s="696"/>
      <c r="AL18" s="660">
        <v>0.1</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4514</v>
      </c>
      <c r="S19" s="658"/>
      <c r="T19" s="658"/>
      <c r="U19" s="658"/>
      <c r="V19" s="658"/>
      <c r="W19" s="658"/>
      <c r="X19" s="658"/>
      <c r="Y19" s="659"/>
      <c r="Z19" s="695">
        <v>0.1</v>
      </c>
      <c r="AA19" s="695"/>
      <c r="AB19" s="695"/>
      <c r="AC19" s="695"/>
      <c r="AD19" s="696">
        <v>4514</v>
      </c>
      <c r="AE19" s="696"/>
      <c r="AF19" s="696"/>
      <c r="AG19" s="696"/>
      <c r="AH19" s="696"/>
      <c r="AI19" s="696"/>
      <c r="AJ19" s="696"/>
      <c r="AK19" s="696"/>
      <c r="AL19" s="660">
        <v>0.1</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t="s">
        <v>122</v>
      </c>
      <c r="BH19" s="658"/>
      <c r="BI19" s="658"/>
      <c r="BJ19" s="658"/>
      <c r="BK19" s="658"/>
      <c r="BL19" s="658"/>
      <c r="BM19" s="658"/>
      <c r="BN19" s="659"/>
      <c r="BO19" s="695" t="s">
        <v>122</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68</v>
      </c>
      <c r="S20" s="658"/>
      <c r="T20" s="658"/>
      <c r="U20" s="658"/>
      <c r="V20" s="658"/>
      <c r="W20" s="658"/>
      <c r="X20" s="658"/>
      <c r="Y20" s="659"/>
      <c r="Z20" s="695">
        <v>0</v>
      </c>
      <c r="AA20" s="695"/>
      <c r="AB20" s="695"/>
      <c r="AC20" s="695"/>
      <c r="AD20" s="696">
        <v>68</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t="s">
        <v>122</v>
      </c>
      <c r="BH20" s="658"/>
      <c r="BI20" s="658"/>
      <c r="BJ20" s="658"/>
      <c r="BK20" s="658"/>
      <c r="BL20" s="658"/>
      <c r="BM20" s="658"/>
      <c r="BN20" s="659"/>
      <c r="BO20" s="695" t="s">
        <v>122</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5219054</v>
      </c>
      <c r="CS20" s="658"/>
      <c r="CT20" s="658"/>
      <c r="CU20" s="658"/>
      <c r="CV20" s="658"/>
      <c r="CW20" s="658"/>
      <c r="CX20" s="658"/>
      <c r="CY20" s="659"/>
      <c r="CZ20" s="695">
        <v>100</v>
      </c>
      <c r="DA20" s="695"/>
      <c r="DB20" s="695"/>
      <c r="DC20" s="695"/>
      <c r="DD20" s="663">
        <v>558548</v>
      </c>
      <c r="DE20" s="658"/>
      <c r="DF20" s="658"/>
      <c r="DG20" s="658"/>
      <c r="DH20" s="658"/>
      <c r="DI20" s="658"/>
      <c r="DJ20" s="658"/>
      <c r="DK20" s="658"/>
      <c r="DL20" s="658"/>
      <c r="DM20" s="658"/>
      <c r="DN20" s="658"/>
      <c r="DO20" s="658"/>
      <c r="DP20" s="659"/>
      <c r="DQ20" s="663">
        <v>4062199</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2571545</v>
      </c>
      <c r="S21" s="658"/>
      <c r="T21" s="658"/>
      <c r="U21" s="658"/>
      <c r="V21" s="658"/>
      <c r="W21" s="658"/>
      <c r="X21" s="658"/>
      <c r="Y21" s="659"/>
      <c r="Z21" s="695">
        <v>47.4</v>
      </c>
      <c r="AA21" s="695"/>
      <c r="AB21" s="695"/>
      <c r="AC21" s="695"/>
      <c r="AD21" s="696">
        <v>2375628</v>
      </c>
      <c r="AE21" s="696"/>
      <c r="AF21" s="696"/>
      <c r="AG21" s="696"/>
      <c r="AH21" s="696"/>
      <c r="AI21" s="696"/>
      <c r="AJ21" s="696"/>
      <c r="AK21" s="696"/>
      <c r="AL21" s="660">
        <v>66.8</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2375628</v>
      </c>
      <c r="S22" s="658"/>
      <c r="T22" s="658"/>
      <c r="U22" s="658"/>
      <c r="V22" s="658"/>
      <c r="W22" s="658"/>
      <c r="X22" s="658"/>
      <c r="Y22" s="659"/>
      <c r="Z22" s="695">
        <v>43.8</v>
      </c>
      <c r="AA22" s="695"/>
      <c r="AB22" s="695"/>
      <c r="AC22" s="695"/>
      <c r="AD22" s="696">
        <v>2375628</v>
      </c>
      <c r="AE22" s="696"/>
      <c r="AF22" s="696"/>
      <c r="AG22" s="696"/>
      <c r="AH22" s="696"/>
      <c r="AI22" s="696"/>
      <c r="AJ22" s="696"/>
      <c r="AK22" s="696"/>
      <c r="AL22" s="660">
        <v>66.8</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195917</v>
      </c>
      <c r="S23" s="658"/>
      <c r="T23" s="658"/>
      <c r="U23" s="658"/>
      <c r="V23" s="658"/>
      <c r="W23" s="658"/>
      <c r="X23" s="658"/>
      <c r="Y23" s="659"/>
      <c r="Z23" s="695">
        <v>3.6</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2177058</v>
      </c>
      <c r="CS24" s="713"/>
      <c r="CT24" s="713"/>
      <c r="CU24" s="713"/>
      <c r="CV24" s="713"/>
      <c r="CW24" s="713"/>
      <c r="CX24" s="713"/>
      <c r="CY24" s="738"/>
      <c r="CZ24" s="739">
        <v>41.7</v>
      </c>
      <c r="DA24" s="721"/>
      <c r="DB24" s="721"/>
      <c r="DC24" s="741"/>
      <c r="DD24" s="737">
        <v>1737176</v>
      </c>
      <c r="DE24" s="713"/>
      <c r="DF24" s="713"/>
      <c r="DG24" s="713"/>
      <c r="DH24" s="713"/>
      <c r="DI24" s="713"/>
      <c r="DJ24" s="713"/>
      <c r="DK24" s="738"/>
      <c r="DL24" s="737">
        <v>1640285</v>
      </c>
      <c r="DM24" s="713"/>
      <c r="DN24" s="713"/>
      <c r="DO24" s="713"/>
      <c r="DP24" s="713"/>
      <c r="DQ24" s="713"/>
      <c r="DR24" s="713"/>
      <c r="DS24" s="713"/>
      <c r="DT24" s="713"/>
      <c r="DU24" s="713"/>
      <c r="DV24" s="738"/>
      <c r="DW24" s="739">
        <v>45.9</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3701798</v>
      </c>
      <c r="S25" s="658"/>
      <c r="T25" s="658"/>
      <c r="U25" s="658"/>
      <c r="V25" s="658"/>
      <c r="W25" s="658"/>
      <c r="X25" s="658"/>
      <c r="Y25" s="659"/>
      <c r="Z25" s="695">
        <v>68.3</v>
      </c>
      <c r="AA25" s="695"/>
      <c r="AB25" s="695"/>
      <c r="AC25" s="695"/>
      <c r="AD25" s="696">
        <v>3505881</v>
      </c>
      <c r="AE25" s="696"/>
      <c r="AF25" s="696"/>
      <c r="AG25" s="696"/>
      <c r="AH25" s="696"/>
      <c r="AI25" s="696"/>
      <c r="AJ25" s="696"/>
      <c r="AK25" s="696"/>
      <c r="AL25" s="660">
        <v>98.7</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1209253</v>
      </c>
      <c r="CS25" s="670"/>
      <c r="CT25" s="670"/>
      <c r="CU25" s="670"/>
      <c r="CV25" s="670"/>
      <c r="CW25" s="670"/>
      <c r="CX25" s="670"/>
      <c r="CY25" s="671"/>
      <c r="CZ25" s="660">
        <v>23.2</v>
      </c>
      <c r="DA25" s="672"/>
      <c r="DB25" s="672"/>
      <c r="DC25" s="673"/>
      <c r="DD25" s="663">
        <v>1041915</v>
      </c>
      <c r="DE25" s="670"/>
      <c r="DF25" s="670"/>
      <c r="DG25" s="670"/>
      <c r="DH25" s="670"/>
      <c r="DI25" s="670"/>
      <c r="DJ25" s="670"/>
      <c r="DK25" s="671"/>
      <c r="DL25" s="663">
        <v>957174</v>
      </c>
      <c r="DM25" s="670"/>
      <c r="DN25" s="670"/>
      <c r="DO25" s="670"/>
      <c r="DP25" s="670"/>
      <c r="DQ25" s="670"/>
      <c r="DR25" s="670"/>
      <c r="DS25" s="670"/>
      <c r="DT25" s="670"/>
      <c r="DU25" s="670"/>
      <c r="DV25" s="671"/>
      <c r="DW25" s="660">
        <v>26.8</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616</v>
      </c>
      <c r="S26" s="658"/>
      <c r="T26" s="658"/>
      <c r="U26" s="658"/>
      <c r="V26" s="658"/>
      <c r="W26" s="658"/>
      <c r="X26" s="658"/>
      <c r="Y26" s="659"/>
      <c r="Z26" s="695">
        <v>0</v>
      </c>
      <c r="AA26" s="695"/>
      <c r="AB26" s="695"/>
      <c r="AC26" s="695"/>
      <c r="AD26" s="696">
        <v>616</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613084</v>
      </c>
      <c r="CS26" s="658"/>
      <c r="CT26" s="658"/>
      <c r="CU26" s="658"/>
      <c r="CV26" s="658"/>
      <c r="CW26" s="658"/>
      <c r="CX26" s="658"/>
      <c r="CY26" s="659"/>
      <c r="CZ26" s="660">
        <v>11.7</v>
      </c>
      <c r="DA26" s="672"/>
      <c r="DB26" s="672"/>
      <c r="DC26" s="673"/>
      <c r="DD26" s="663">
        <v>539477</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70107</v>
      </c>
      <c r="S27" s="658"/>
      <c r="T27" s="658"/>
      <c r="U27" s="658"/>
      <c r="V27" s="658"/>
      <c r="W27" s="658"/>
      <c r="X27" s="658"/>
      <c r="Y27" s="659"/>
      <c r="Z27" s="695">
        <v>1.3</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826334</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450226</v>
      </c>
      <c r="CS27" s="670"/>
      <c r="CT27" s="670"/>
      <c r="CU27" s="670"/>
      <c r="CV27" s="670"/>
      <c r="CW27" s="670"/>
      <c r="CX27" s="670"/>
      <c r="CY27" s="671"/>
      <c r="CZ27" s="660">
        <v>8.6</v>
      </c>
      <c r="DA27" s="672"/>
      <c r="DB27" s="672"/>
      <c r="DC27" s="673"/>
      <c r="DD27" s="663">
        <v>182496</v>
      </c>
      <c r="DE27" s="670"/>
      <c r="DF27" s="670"/>
      <c r="DG27" s="670"/>
      <c r="DH27" s="670"/>
      <c r="DI27" s="670"/>
      <c r="DJ27" s="670"/>
      <c r="DK27" s="671"/>
      <c r="DL27" s="663">
        <v>170346</v>
      </c>
      <c r="DM27" s="670"/>
      <c r="DN27" s="670"/>
      <c r="DO27" s="670"/>
      <c r="DP27" s="670"/>
      <c r="DQ27" s="670"/>
      <c r="DR27" s="670"/>
      <c r="DS27" s="670"/>
      <c r="DT27" s="670"/>
      <c r="DU27" s="670"/>
      <c r="DV27" s="671"/>
      <c r="DW27" s="660">
        <v>4.8</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24317</v>
      </c>
      <c r="S28" s="658"/>
      <c r="T28" s="658"/>
      <c r="U28" s="658"/>
      <c r="V28" s="658"/>
      <c r="W28" s="658"/>
      <c r="X28" s="658"/>
      <c r="Y28" s="659"/>
      <c r="Z28" s="695">
        <v>0.4</v>
      </c>
      <c r="AA28" s="695"/>
      <c r="AB28" s="695"/>
      <c r="AC28" s="695"/>
      <c r="AD28" s="696">
        <v>16058</v>
      </c>
      <c r="AE28" s="696"/>
      <c r="AF28" s="696"/>
      <c r="AG28" s="696"/>
      <c r="AH28" s="696"/>
      <c r="AI28" s="696"/>
      <c r="AJ28" s="696"/>
      <c r="AK28" s="696"/>
      <c r="AL28" s="660">
        <v>0.5</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517579</v>
      </c>
      <c r="CS28" s="658"/>
      <c r="CT28" s="658"/>
      <c r="CU28" s="658"/>
      <c r="CV28" s="658"/>
      <c r="CW28" s="658"/>
      <c r="CX28" s="658"/>
      <c r="CY28" s="659"/>
      <c r="CZ28" s="660">
        <v>9.9</v>
      </c>
      <c r="DA28" s="672"/>
      <c r="DB28" s="672"/>
      <c r="DC28" s="673"/>
      <c r="DD28" s="663">
        <v>512765</v>
      </c>
      <c r="DE28" s="658"/>
      <c r="DF28" s="658"/>
      <c r="DG28" s="658"/>
      <c r="DH28" s="658"/>
      <c r="DI28" s="658"/>
      <c r="DJ28" s="658"/>
      <c r="DK28" s="659"/>
      <c r="DL28" s="663">
        <v>512765</v>
      </c>
      <c r="DM28" s="658"/>
      <c r="DN28" s="658"/>
      <c r="DO28" s="658"/>
      <c r="DP28" s="658"/>
      <c r="DQ28" s="658"/>
      <c r="DR28" s="658"/>
      <c r="DS28" s="658"/>
      <c r="DT28" s="658"/>
      <c r="DU28" s="658"/>
      <c r="DV28" s="659"/>
      <c r="DW28" s="660">
        <v>14.4</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4251</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517579</v>
      </c>
      <c r="CS29" s="670"/>
      <c r="CT29" s="670"/>
      <c r="CU29" s="670"/>
      <c r="CV29" s="670"/>
      <c r="CW29" s="670"/>
      <c r="CX29" s="670"/>
      <c r="CY29" s="671"/>
      <c r="CZ29" s="660">
        <v>9.9</v>
      </c>
      <c r="DA29" s="672"/>
      <c r="DB29" s="672"/>
      <c r="DC29" s="673"/>
      <c r="DD29" s="663">
        <v>512765</v>
      </c>
      <c r="DE29" s="670"/>
      <c r="DF29" s="670"/>
      <c r="DG29" s="670"/>
      <c r="DH29" s="670"/>
      <c r="DI29" s="670"/>
      <c r="DJ29" s="670"/>
      <c r="DK29" s="671"/>
      <c r="DL29" s="663">
        <v>512765</v>
      </c>
      <c r="DM29" s="670"/>
      <c r="DN29" s="670"/>
      <c r="DO29" s="670"/>
      <c r="DP29" s="670"/>
      <c r="DQ29" s="670"/>
      <c r="DR29" s="670"/>
      <c r="DS29" s="670"/>
      <c r="DT29" s="670"/>
      <c r="DU29" s="670"/>
      <c r="DV29" s="671"/>
      <c r="DW29" s="660">
        <v>14.4</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565642</v>
      </c>
      <c r="S30" s="658"/>
      <c r="T30" s="658"/>
      <c r="U30" s="658"/>
      <c r="V30" s="658"/>
      <c r="W30" s="658"/>
      <c r="X30" s="658"/>
      <c r="Y30" s="659"/>
      <c r="Z30" s="695">
        <v>10.4</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507327</v>
      </c>
      <c r="CS30" s="658"/>
      <c r="CT30" s="658"/>
      <c r="CU30" s="658"/>
      <c r="CV30" s="658"/>
      <c r="CW30" s="658"/>
      <c r="CX30" s="658"/>
      <c r="CY30" s="659"/>
      <c r="CZ30" s="660">
        <v>9.6999999999999993</v>
      </c>
      <c r="DA30" s="672"/>
      <c r="DB30" s="672"/>
      <c r="DC30" s="673"/>
      <c r="DD30" s="663">
        <v>502513</v>
      </c>
      <c r="DE30" s="658"/>
      <c r="DF30" s="658"/>
      <c r="DG30" s="658"/>
      <c r="DH30" s="658"/>
      <c r="DI30" s="658"/>
      <c r="DJ30" s="658"/>
      <c r="DK30" s="659"/>
      <c r="DL30" s="663">
        <v>502513</v>
      </c>
      <c r="DM30" s="658"/>
      <c r="DN30" s="658"/>
      <c r="DO30" s="658"/>
      <c r="DP30" s="658"/>
      <c r="DQ30" s="658"/>
      <c r="DR30" s="658"/>
      <c r="DS30" s="658"/>
      <c r="DT30" s="658"/>
      <c r="DU30" s="658"/>
      <c r="DV30" s="659"/>
      <c r="DW30" s="660">
        <v>14.1</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18"/>
      <c r="AV31" s="218"/>
      <c r="AW31" s="218"/>
      <c r="AX31" s="715" t="s">
        <v>177</v>
      </c>
      <c r="AY31" s="716"/>
      <c r="AZ31" s="716"/>
      <c r="BA31" s="716"/>
      <c r="BB31" s="716"/>
      <c r="BC31" s="716"/>
      <c r="BD31" s="716"/>
      <c r="BE31" s="716"/>
      <c r="BF31" s="717"/>
      <c r="BG31" s="719">
        <v>99.2</v>
      </c>
      <c r="BH31" s="720"/>
      <c r="BI31" s="720"/>
      <c r="BJ31" s="720"/>
      <c r="BK31" s="720"/>
      <c r="BL31" s="720"/>
      <c r="BM31" s="721">
        <v>97.1</v>
      </c>
      <c r="BN31" s="720"/>
      <c r="BO31" s="720"/>
      <c r="BP31" s="720"/>
      <c r="BQ31" s="722"/>
      <c r="BR31" s="719">
        <v>99.2</v>
      </c>
      <c r="BS31" s="720"/>
      <c r="BT31" s="720"/>
      <c r="BU31" s="720"/>
      <c r="BV31" s="720"/>
      <c r="BW31" s="720"/>
      <c r="BX31" s="721">
        <v>97</v>
      </c>
      <c r="BY31" s="720"/>
      <c r="BZ31" s="720"/>
      <c r="CA31" s="720"/>
      <c r="CB31" s="722"/>
      <c r="CD31" s="678"/>
      <c r="CE31" s="679"/>
      <c r="CF31" s="654" t="s">
        <v>300</v>
      </c>
      <c r="CG31" s="655"/>
      <c r="CH31" s="655"/>
      <c r="CI31" s="655"/>
      <c r="CJ31" s="655"/>
      <c r="CK31" s="655"/>
      <c r="CL31" s="655"/>
      <c r="CM31" s="655"/>
      <c r="CN31" s="655"/>
      <c r="CO31" s="655"/>
      <c r="CP31" s="655"/>
      <c r="CQ31" s="656"/>
      <c r="CR31" s="657">
        <v>10252</v>
      </c>
      <c r="CS31" s="670"/>
      <c r="CT31" s="670"/>
      <c r="CU31" s="670"/>
      <c r="CV31" s="670"/>
      <c r="CW31" s="670"/>
      <c r="CX31" s="670"/>
      <c r="CY31" s="671"/>
      <c r="CZ31" s="660">
        <v>0.2</v>
      </c>
      <c r="DA31" s="672"/>
      <c r="DB31" s="672"/>
      <c r="DC31" s="673"/>
      <c r="DD31" s="663">
        <v>10252</v>
      </c>
      <c r="DE31" s="670"/>
      <c r="DF31" s="670"/>
      <c r="DG31" s="670"/>
      <c r="DH31" s="670"/>
      <c r="DI31" s="670"/>
      <c r="DJ31" s="670"/>
      <c r="DK31" s="671"/>
      <c r="DL31" s="663">
        <v>10252</v>
      </c>
      <c r="DM31" s="670"/>
      <c r="DN31" s="670"/>
      <c r="DO31" s="670"/>
      <c r="DP31" s="670"/>
      <c r="DQ31" s="670"/>
      <c r="DR31" s="670"/>
      <c r="DS31" s="670"/>
      <c r="DT31" s="670"/>
      <c r="DU31" s="670"/>
      <c r="DV31" s="671"/>
      <c r="DW31" s="660">
        <v>0.3</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296765</v>
      </c>
      <c r="S32" s="658"/>
      <c r="T32" s="658"/>
      <c r="U32" s="658"/>
      <c r="V32" s="658"/>
      <c r="W32" s="658"/>
      <c r="X32" s="658"/>
      <c r="Y32" s="659"/>
      <c r="Z32" s="695">
        <v>5.5</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14" t="s">
        <v>302</v>
      </c>
      <c r="AX32" s="654" t="s">
        <v>303</v>
      </c>
      <c r="AY32" s="655"/>
      <c r="AZ32" s="655"/>
      <c r="BA32" s="655"/>
      <c r="BB32" s="655"/>
      <c r="BC32" s="655"/>
      <c r="BD32" s="655"/>
      <c r="BE32" s="655"/>
      <c r="BF32" s="656"/>
      <c r="BG32" s="723">
        <v>99.4</v>
      </c>
      <c r="BH32" s="670"/>
      <c r="BI32" s="670"/>
      <c r="BJ32" s="670"/>
      <c r="BK32" s="670"/>
      <c r="BL32" s="670"/>
      <c r="BM32" s="661">
        <v>98</v>
      </c>
      <c r="BN32" s="670"/>
      <c r="BO32" s="670"/>
      <c r="BP32" s="670"/>
      <c r="BQ32" s="693"/>
      <c r="BR32" s="723">
        <v>99.4</v>
      </c>
      <c r="BS32" s="670"/>
      <c r="BT32" s="670"/>
      <c r="BU32" s="670"/>
      <c r="BV32" s="670"/>
      <c r="BW32" s="670"/>
      <c r="BX32" s="661">
        <v>97.9</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5257</v>
      </c>
      <c r="S33" s="658"/>
      <c r="T33" s="658"/>
      <c r="U33" s="658"/>
      <c r="V33" s="658"/>
      <c r="W33" s="658"/>
      <c r="X33" s="658"/>
      <c r="Y33" s="659"/>
      <c r="Z33" s="695">
        <v>0.1</v>
      </c>
      <c r="AA33" s="695"/>
      <c r="AB33" s="695"/>
      <c r="AC33" s="695"/>
      <c r="AD33" s="696">
        <v>1741</v>
      </c>
      <c r="AE33" s="696"/>
      <c r="AF33" s="696"/>
      <c r="AG33" s="696"/>
      <c r="AH33" s="696"/>
      <c r="AI33" s="696"/>
      <c r="AJ33" s="696"/>
      <c r="AK33" s="696"/>
      <c r="AL33" s="660">
        <v>0</v>
      </c>
      <c r="AM33" s="661"/>
      <c r="AN33" s="661"/>
      <c r="AO33" s="697"/>
      <c r="AP33" s="700"/>
      <c r="AQ33" s="701"/>
      <c r="AR33" s="701"/>
      <c r="AS33" s="701"/>
      <c r="AT33" s="733"/>
      <c r="AU33" s="219"/>
      <c r="AV33" s="219"/>
      <c r="AW33" s="219"/>
      <c r="AX33" s="638" t="s">
        <v>306</v>
      </c>
      <c r="AY33" s="639"/>
      <c r="AZ33" s="639"/>
      <c r="BA33" s="639"/>
      <c r="BB33" s="639"/>
      <c r="BC33" s="639"/>
      <c r="BD33" s="639"/>
      <c r="BE33" s="639"/>
      <c r="BF33" s="640"/>
      <c r="BG33" s="718">
        <v>99</v>
      </c>
      <c r="BH33" s="642"/>
      <c r="BI33" s="642"/>
      <c r="BJ33" s="642"/>
      <c r="BK33" s="642"/>
      <c r="BL33" s="642"/>
      <c r="BM33" s="688">
        <v>96</v>
      </c>
      <c r="BN33" s="642"/>
      <c r="BO33" s="642"/>
      <c r="BP33" s="642"/>
      <c r="BQ33" s="705"/>
      <c r="BR33" s="718">
        <v>99</v>
      </c>
      <c r="BS33" s="642"/>
      <c r="BT33" s="642"/>
      <c r="BU33" s="642"/>
      <c r="BV33" s="642"/>
      <c r="BW33" s="642"/>
      <c r="BX33" s="688">
        <v>95.9</v>
      </c>
      <c r="BY33" s="642"/>
      <c r="BZ33" s="642"/>
      <c r="CA33" s="642"/>
      <c r="CB33" s="705"/>
      <c r="CD33" s="654" t="s">
        <v>307</v>
      </c>
      <c r="CE33" s="655"/>
      <c r="CF33" s="655"/>
      <c r="CG33" s="655"/>
      <c r="CH33" s="655"/>
      <c r="CI33" s="655"/>
      <c r="CJ33" s="655"/>
      <c r="CK33" s="655"/>
      <c r="CL33" s="655"/>
      <c r="CM33" s="655"/>
      <c r="CN33" s="655"/>
      <c r="CO33" s="655"/>
      <c r="CP33" s="655"/>
      <c r="CQ33" s="656"/>
      <c r="CR33" s="657">
        <v>2469851</v>
      </c>
      <c r="CS33" s="670"/>
      <c r="CT33" s="670"/>
      <c r="CU33" s="670"/>
      <c r="CV33" s="670"/>
      <c r="CW33" s="670"/>
      <c r="CX33" s="670"/>
      <c r="CY33" s="671"/>
      <c r="CZ33" s="660">
        <v>47.3</v>
      </c>
      <c r="DA33" s="672"/>
      <c r="DB33" s="672"/>
      <c r="DC33" s="673"/>
      <c r="DD33" s="663">
        <v>1929293</v>
      </c>
      <c r="DE33" s="670"/>
      <c r="DF33" s="670"/>
      <c r="DG33" s="670"/>
      <c r="DH33" s="670"/>
      <c r="DI33" s="670"/>
      <c r="DJ33" s="670"/>
      <c r="DK33" s="671"/>
      <c r="DL33" s="663">
        <v>1531238</v>
      </c>
      <c r="DM33" s="670"/>
      <c r="DN33" s="670"/>
      <c r="DO33" s="670"/>
      <c r="DP33" s="670"/>
      <c r="DQ33" s="670"/>
      <c r="DR33" s="670"/>
      <c r="DS33" s="670"/>
      <c r="DT33" s="670"/>
      <c r="DU33" s="670"/>
      <c r="DV33" s="671"/>
      <c r="DW33" s="660">
        <v>42.9</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160486</v>
      </c>
      <c r="S34" s="658"/>
      <c r="T34" s="658"/>
      <c r="U34" s="658"/>
      <c r="V34" s="658"/>
      <c r="W34" s="658"/>
      <c r="X34" s="658"/>
      <c r="Y34" s="659"/>
      <c r="Z34" s="695">
        <v>3</v>
      </c>
      <c r="AA34" s="695"/>
      <c r="AB34" s="695"/>
      <c r="AC34" s="695"/>
      <c r="AD34" s="696" t="s">
        <v>122</v>
      </c>
      <c r="AE34" s="696"/>
      <c r="AF34" s="696"/>
      <c r="AG34" s="696"/>
      <c r="AH34" s="696"/>
      <c r="AI34" s="696"/>
      <c r="AJ34" s="696"/>
      <c r="AK34" s="696"/>
      <c r="AL34" s="660" t="s">
        <v>122</v>
      </c>
      <c r="AM34" s="661"/>
      <c r="AN34" s="661"/>
      <c r="AO34" s="697"/>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4" t="s">
        <v>309</v>
      </c>
      <c r="CE34" s="655"/>
      <c r="CF34" s="655"/>
      <c r="CG34" s="655"/>
      <c r="CH34" s="655"/>
      <c r="CI34" s="655"/>
      <c r="CJ34" s="655"/>
      <c r="CK34" s="655"/>
      <c r="CL34" s="655"/>
      <c r="CM34" s="655"/>
      <c r="CN34" s="655"/>
      <c r="CO34" s="655"/>
      <c r="CP34" s="655"/>
      <c r="CQ34" s="656"/>
      <c r="CR34" s="657">
        <v>873669</v>
      </c>
      <c r="CS34" s="658"/>
      <c r="CT34" s="658"/>
      <c r="CU34" s="658"/>
      <c r="CV34" s="658"/>
      <c r="CW34" s="658"/>
      <c r="CX34" s="658"/>
      <c r="CY34" s="659"/>
      <c r="CZ34" s="660">
        <v>16.7</v>
      </c>
      <c r="DA34" s="672"/>
      <c r="DB34" s="672"/>
      <c r="DC34" s="673"/>
      <c r="DD34" s="663">
        <v>606562</v>
      </c>
      <c r="DE34" s="658"/>
      <c r="DF34" s="658"/>
      <c r="DG34" s="658"/>
      <c r="DH34" s="658"/>
      <c r="DI34" s="658"/>
      <c r="DJ34" s="658"/>
      <c r="DK34" s="659"/>
      <c r="DL34" s="663">
        <v>511216</v>
      </c>
      <c r="DM34" s="658"/>
      <c r="DN34" s="658"/>
      <c r="DO34" s="658"/>
      <c r="DP34" s="658"/>
      <c r="DQ34" s="658"/>
      <c r="DR34" s="658"/>
      <c r="DS34" s="658"/>
      <c r="DT34" s="658"/>
      <c r="DU34" s="658"/>
      <c r="DV34" s="659"/>
      <c r="DW34" s="660">
        <v>14.3</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54826</v>
      </c>
      <c r="S35" s="658"/>
      <c r="T35" s="658"/>
      <c r="U35" s="658"/>
      <c r="V35" s="658"/>
      <c r="W35" s="658"/>
      <c r="X35" s="658"/>
      <c r="Y35" s="659"/>
      <c r="Z35" s="695">
        <v>1</v>
      </c>
      <c r="AA35" s="695"/>
      <c r="AB35" s="695"/>
      <c r="AC35" s="695"/>
      <c r="AD35" s="696" t="s">
        <v>122</v>
      </c>
      <c r="AE35" s="696"/>
      <c r="AF35" s="696"/>
      <c r="AG35" s="696"/>
      <c r="AH35" s="696"/>
      <c r="AI35" s="696"/>
      <c r="AJ35" s="696"/>
      <c r="AK35" s="696"/>
      <c r="AL35" s="660" t="s">
        <v>122</v>
      </c>
      <c r="AM35" s="661"/>
      <c r="AN35" s="661"/>
      <c r="AO35" s="697"/>
      <c r="AP35" s="222"/>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35805</v>
      </c>
      <c r="CS35" s="670"/>
      <c r="CT35" s="670"/>
      <c r="CU35" s="670"/>
      <c r="CV35" s="670"/>
      <c r="CW35" s="670"/>
      <c r="CX35" s="670"/>
      <c r="CY35" s="671"/>
      <c r="CZ35" s="660">
        <v>0.7</v>
      </c>
      <c r="DA35" s="672"/>
      <c r="DB35" s="672"/>
      <c r="DC35" s="673"/>
      <c r="DD35" s="663">
        <v>32293</v>
      </c>
      <c r="DE35" s="670"/>
      <c r="DF35" s="670"/>
      <c r="DG35" s="670"/>
      <c r="DH35" s="670"/>
      <c r="DI35" s="670"/>
      <c r="DJ35" s="670"/>
      <c r="DK35" s="671"/>
      <c r="DL35" s="663">
        <v>20788</v>
      </c>
      <c r="DM35" s="670"/>
      <c r="DN35" s="670"/>
      <c r="DO35" s="670"/>
      <c r="DP35" s="670"/>
      <c r="DQ35" s="670"/>
      <c r="DR35" s="670"/>
      <c r="DS35" s="670"/>
      <c r="DT35" s="670"/>
      <c r="DU35" s="670"/>
      <c r="DV35" s="671"/>
      <c r="DW35" s="660">
        <v>0.6</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217400</v>
      </c>
      <c r="S36" s="658"/>
      <c r="T36" s="658"/>
      <c r="U36" s="658"/>
      <c r="V36" s="658"/>
      <c r="W36" s="658"/>
      <c r="X36" s="658"/>
      <c r="Y36" s="659"/>
      <c r="Z36" s="695">
        <v>4</v>
      </c>
      <c r="AA36" s="695"/>
      <c r="AB36" s="695"/>
      <c r="AC36" s="695"/>
      <c r="AD36" s="696" t="s">
        <v>122</v>
      </c>
      <c r="AE36" s="696"/>
      <c r="AF36" s="696"/>
      <c r="AG36" s="696"/>
      <c r="AH36" s="696"/>
      <c r="AI36" s="696"/>
      <c r="AJ36" s="696"/>
      <c r="AK36" s="696"/>
      <c r="AL36" s="660" t="s">
        <v>122</v>
      </c>
      <c r="AM36" s="661"/>
      <c r="AN36" s="661"/>
      <c r="AO36" s="697"/>
      <c r="AP36" s="222"/>
      <c r="AQ36" s="706" t="s">
        <v>315</v>
      </c>
      <c r="AR36" s="707"/>
      <c r="AS36" s="707"/>
      <c r="AT36" s="707"/>
      <c r="AU36" s="707"/>
      <c r="AV36" s="707"/>
      <c r="AW36" s="707"/>
      <c r="AX36" s="707"/>
      <c r="AY36" s="708"/>
      <c r="AZ36" s="712">
        <v>802012</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287915</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827433</v>
      </c>
      <c r="CS36" s="658"/>
      <c r="CT36" s="658"/>
      <c r="CU36" s="658"/>
      <c r="CV36" s="658"/>
      <c r="CW36" s="658"/>
      <c r="CX36" s="658"/>
      <c r="CY36" s="659"/>
      <c r="CZ36" s="660">
        <v>15.9</v>
      </c>
      <c r="DA36" s="672"/>
      <c r="DB36" s="672"/>
      <c r="DC36" s="673"/>
      <c r="DD36" s="663">
        <v>638666</v>
      </c>
      <c r="DE36" s="658"/>
      <c r="DF36" s="658"/>
      <c r="DG36" s="658"/>
      <c r="DH36" s="658"/>
      <c r="DI36" s="658"/>
      <c r="DJ36" s="658"/>
      <c r="DK36" s="659"/>
      <c r="DL36" s="663">
        <v>447591</v>
      </c>
      <c r="DM36" s="658"/>
      <c r="DN36" s="658"/>
      <c r="DO36" s="658"/>
      <c r="DP36" s="658"/>
      <c r="DQ36" s="658"/>
      <c r="DR36" s="658"/>
      <c r="DS36" s="658"/>
      <c r="DT36" s="658"/>
      <c r="DU36" s="658"/>
      <c r="DV36" s="659"/>
      <c r="DW36" s="660">
        <v>12.5</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94597</v>
      </c>
      <c r="S37" s="658"/>
      <c r="T37" s="658"/>
      <c r="U37" s="658"/>
      <c r="V37" s="658"/>
      <c r="W37" s="658"/>
      <c r="X37" s="658"/>
      <c r="Y37" s="659"/>
      <c r="Z37" s="695">
        <v>1.7</v>
      </c>
      <c r="AA37" s="695"/>
      <c r="AB37" s="695"/>
      <c r="AC37" s="695"/>
      <c r="AD37" s="696">
        <v>29474</v>
      </c>
      <c r="AE37" s="696"/>
      <c r="AF37" s="696"/>
      <c r="AG37" s="696"/>
      <c r="AH37" s="696"/>
      <c r="AI37" s="696"/>
      <c r="AJ37" s="696"/>
      <c r="AK37" s="696"/>
      <c r="AL37" s="660">
        <v>0.8</v>
      </c>
      <c r="AM37" s="661"/>
      <c r="AN37" s="661"/>
      <c r="AO37" s="697"/>
      <c r="AQ37" s="690" t="s">
        <v>319</v>
      </c>
      <c r="AR37" s="691"/>
      <c r="AS37" s="691"/>
      <c r="AT37" s="691"/>
      <c r="AU37" s="691"/>
      <c r="AV37" s="691"/>
      <c r="AW37" s="691"/>
      <c r="AX37" s="691"/>
      <c r="AY37" s="692"/>
      <c r="AZ37" s="657">
        <v>131330</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270083</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202442</v>
      </c>
      <c r="CS37" s="670"/>
      <c r="CT37" s="670"/>
      <c r="CU37" s="670"/>
      <c r="CV37" s="670"/>
      <c r="CW37" s="670"/>
      <c r="CX37" s="670"/>
      <c r="CY37" s="671"/>
      <c r="CZ37" s="660">
        <v>3.9</v>
      </c>
      <c r="DA37" s="672"/>
      <c r="DB37" s="672"/>
      <c r="DC37" s="673"/>
      <c r="DD37" s="663">
        <v>193259</v>
      </c>
      <c r="DE37" s="670"/>
      <c r="DF37" s="670"/>
      <c r="DG37" s="670"/>
      <c r="DH37" s="670"/>
      <c r="DI37" s="670"/>
      <c r="DJ37" s="670"/>
      <c r="DK37" s="671"/>
      <c r="DL37" s="663">
        <v>190363</v>
      </c>
      <c r="DM37" s="670"/>
      <c r="DN37" s="670"/>
      <c r="DO37" s="670"/>
      <c r="DP37" s="670"/>
      <c r="DQ37" s="670"/>
      <c r="DR37" s="670"/>
      <c r="DS37" s="670"/>
      <c r="DT37" s="670"/>
      <c r="DU37" s="670"/>
      <c r="DV37" s="671"/>
      <c r="DW37" s="660">
        <v>5.3</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226300</v>
      </c>
      <c r="S38" s="658"/>
      <c r="T38" s="658"/>
      <c r="U38" s="658"/>
      <c r="V38" s="658"/>
      <c r="W38" s="658"/>
      <c r="X38" s="658"/>
      <c r="Y38" s="659"/>
      <c r="Z38" s="695">
        <v>4.2</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87879</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1402</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617418</v>
      </c>
      <c r="CS38" s="658"/>
      <c r="CT38" s="658"/>
      <c r="CU38" s="658"/>
      <c r="CV38" s="658"/>
      <c r="CW38" s="658"/>
      <c r="CX38" s="658"/>
      <c r="CY38" s="659"/>
      <c r="CZ38" s="660">
        <v>11.8</v>
      </c>
      <c r="DA38" s="672"/>
      <c r="DB38" s="672"/>
      <c r="DC38" s="673"/>
      <c r="DD38" s="663">
        <v>544997</v>
      </c>
      <c r="DE38" s="658"/>
      <c r="DF38" s="658"/>
      <c r="DG38" s="658"/>
      <c r="DH38" s="658"/>
      <c r="DI38" s="658"/>
      <c r="DJ38" s="658"/>
      <c r="DK38" s="659"/>
      <c r="DL38" s="663">
        <v>507863</v>
      </c>
      <c r="DM38" s="658"/>
      <c r="DN38" s="658"/>
      <c r="DO38" s="658"/>
      <c r="DP38" s="658"/>
      <c r="DQ38" s="658"/>
      <c r="DR38" s="658"/>
      <c r="DS38" s="658"/>
      <c r="DT38" s="658"/>
      <c r="DU38" s="658"/>
      <c r="DV38" s="659"/>
      <c r="DW38" s="660">
        <v>14.2</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53264</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2104</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71746</v>
      </c>
      <c r="CS39" s="670"/>
      <c r="CT39" s="670"/>
      <c r="CU39" s="670"/>
      <c r="CV39" s="670"/>
      <c r="CW39" s="670"/>
      <c r="CX39" s="670"/>
      <c r="CY39" s="671"/>
      <c r="CZ39" s="660">
        <v>1.4</v>
      </c>
      <c r="DA39" s="672"/>
      <c r="DB39" s="672"/>
      <c r="DC39" s="673"/>
      <c r="DD39" s="663">
        <v>62995</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16100</v>
      </c>
      <c r="S40" s="658"/>
      <c r="T40" s="658"/>
      <c r="U40" s="658"/>
      <c r="V40" s="658"/>
      <c r="W40" s="658"/>
      <c r="X40" s="658"/>
      <c r="Y40" s="659"/>
      <c r="Z40" s="695">
        <v>0.3</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23"/>
      <c r="BM40" s="655" t="s">
        <v>333</v>
      </c>
      <c r="BN40" s="655"/>
      <c r="BO40" s="655"/>
      <c r="BP40" s="655"/>
      <c r="BQ40" s="655"/>
      <c r="BR40" s="655"/>
      <c r="BS40" s="655"/>
      <c r="BT40" s="655"/>
      <c r="BU40" s="656"/>
      <c r="BV40" s="657">
        <v>89</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43780</v>
      </c>
      <c r="CS40" s="658"/>
      <c r="CT40" s="658"/>
      <c r="CU40" s="658"/>
      <c r="CV40" s="658"/>
      <c r="CW40" s="658"/>
      <c r="CX40" s="658"/>
      <c r="CY40" s="659"/>
      <c r="CZ40" s="660">
        <v>0.8</v>
      </c>
      <c r="DA40" s="672"/>
      <c r="DB40" s="672"/>
      <c r="DC40" s="673"/>
      <c r="DD40" s="663">
        <v>43780</v>
      </c>
      <c r="DE40" s="658"/>
      <c r="DF40" s="658"/>
      <c r="DG40" s="658"/>
      <c r="DH40" s="658"/>
      <c r="DI40" s="658"/>
      <c r="DJ40" s="658"/>
      <c r="DK40" s="659"/>
      <c r="DL40" s="663">
        <v>43780</v>
      </c>
      <c r="DM40" s="658"/>
      <c r="DN40" s="658"/>
      <c r="DO40" s="658"/>
      <c r="DP40" s="658"/>
      <c r="DQ40" s="658"/>
      <c r="DR40" s="658"/>
      <c r="DS40" s="658"/>
      <c r="DT40" s="658"/>
      <c r="DU40" s="658"/>
      <c r="DV40" s="659"/>
      <c r="DW40" s="660">
        <v>1.2</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5422362</v>
      </c>
      <c r="S41" s="682"/>
      <c r="T41" s="682"/>
      <c r="U41" s="682"/>
      <c r="V41" s="682"/>
      <c r="W41" s="682"/>
      <c r="X41" s="682"/>
      <c r="Y41" s="685"/>
      <c r="Z41" s="686">
        <v>100</v>
      </c>
      <c r="AA41" s="686"/>
      <c r="AB41" s="686"/>
      <c r="AC41" s="686"/>
      <c r="AD41" s="687">
        <v>3553770</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109480</v>
      </c>
      <c r="BA41" s="658"/>
      <c r="BB41" s="658"/>
      <c r="BC41" s="658"/>
      <c r="BD41" s="670"/>
      <c r="BE41" s="670"/>
      <c r="BF41" s="693"/>
      <c r="BG41" s="698"/>
      <c r="BH41" s="699"/>
      <c r="BI41" s="699"/>
      <c r="BJ41" s="699"/>
      <c r="BK41" s="699"/>
      <c r="BL41" s="223"/>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420059</v>
      </c>
      <c r="BA42" s="682"/>
      <c r="BB42" s="682"/>
      <c r="BC42" s="682"/>
      <c r="BD42" s="642"/>
      <c r="BE42" s="642"/>
      <c r="BF42" s="705"/>
      <c r="BG42" s="700"/>
      <c r="BH42" s="701"/>
      <c r="BI42" s="701"/>
      <c r="BJ42" s="701"/>
      <c r="BK42" s="701"/>
      <c r="BL42" s="224"/>
      <c r="BM42" s="639" t="s">
        <v>340</v>
      </c>
      <c r="BN42" s="639"/>
      <c r="BO42" s="639"/>
      <c r="BP42" s="639"/>
      <c r="BQ42" s="639"/>
      <c r="BR42" s="639"/>
      <c r="BS42" s="639"/>
      <c r="BT42" s="639"/>
      <c r="BU42" s="640"/>
      <c r="BV42" s="641">
        <v>366</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572145</v>
      </c>
      <c r="CS42" s="670"/>
      <c r="CT42" s="670"/>
      <c r="CU42" s="670"/>
      <c r="CV42" s="670"/>
      <c r="CW42" s="670"/>
      <c r="CX42" s="670"/>
      <c r="CY42" s="671"/>
      <c r="CZ42" s="660">
        <v>11</v>
      </c>
      <c r="DA42" s="672"/>
      <c r="DB42" s="672"/>
      <c r="DC42" s="673"/>
      <c r="DD42" s="663">
        <v>395730</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14" t="s">
        <v>342</v>
      </c>
      <c r="CD43" s="654" t="s">
        <v>343</v>
      </c>
      <c r="CE43" s="655"/>
      <c r="CF43" s="655"/>
      <c r="CG43" s="655"/>
      <c r="CH43" s="655"/>
      <c r="CI43" s="655"/>
      <c r="CJ43" s="655"/>
      <c r="CK43" s="655"/>
      <c r="CL43" s="655"/>
      <c r="CM43" s="655"/>
      <c r="CN43" s="655"/>
      <c r="CO43" s="655"/>
      <c r="CP43" s="655"/>
      <c r="CQ43" s="656"/>
      <c r="CR43" s="657">
        <v>9308</v>
      </c>
      <c r="CS43" s="670"/>
      <c r="CT43" s="670"/>
      <c r="CU43" s="670"/>
      <c r="CV43" s="670"/>
      <c r="CW43" s="670"/>
      <c r="CX43" s="670"/>
      <c r="CY43" s="671"/>
      <c r="CZ43" s="660">
        <v>0.2</v>
      </c>
      <c r="DA43" s="672"/>
      <c r="DB43" s="672"/>
      <c r="DC43" s="673"/>
      <c r="DD43" s="663">
        <v>9308</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558548</v>
      </c>
      <c r="CS44" s="658"/>
      <c r="CT44" s="658"/>
      <c r="CU44" s="658"/>
      <c r="CV44" s="658"/>
      <c r="CW44" s="658"/>
      <c r="CX44" s="658"/>
      <c r="CY44" s="659"/>
      <c r="CZ44" s="660">
        <v>10.7</v>
      </c>
      <c r="DA44" s="661"/>
      <c r="DB44" s="661"/>
      <c r="DC44" s="662"/>
      <c r="DD44" s="663">
        <v>383590</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178681</v>
      </c>
      <c r="CS45" s="670"/>
      <c r="CT45" s="670"/>
      <c r="CU45" s="670"/>
      <c r="CV45" s="670"/>
      <c r="CW45" s="670"/>
      <c r="CX45" s="670"/>
      <c r="CY45" s="671"/>
      <c r="CZ45" s="660">
        <v>3.4</v>
      </c>
      <c r="DA45" s="672"/>
      <c r="DB45" s="672"/>
      <c r="DC45" s="673"/>
      <c r="DD45" s="663">
        <v>128123</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25"/>
      <c r="CD46" s="678"/>
      <c r="CE46" s="679"/>
      <c r="CF46" s="654" t="s">
        <v>348</v>
      </c>
      <c r="CG46" s="655"/>
      <c r="CH46" s="655"/>
      <c r="CI46" s="655"/>
      <c r="CJ46" s="655"/>
      <c r="CK46" s="655"/>
      <c r="CL46" s="655"/>
      <c r="CM46" s="655"/>
      <c r="CN46" s="655"/>
      <c r="CO46" s="655"/>
      <c r="CP46" s="655"/>
      <c r="CQ46" s="656"/>
      <c r="CR46" s="657">
        <v>323953</v>
      </c>
      <c r="CS46" s="658"/>
      <c r="CT46" s="658"/>
      <c r="CU46" s="658"/>
      <c r="CV46" s="658"/>
      <c r="CW46" s="658"/>
      <c r="CX46" s="658"/>
      <c r="CY46" s="659"/>
      <c r="CZ46" s="660">
        <v>6.2</v>
      </c>
      <c r="DA46" s="661"/>
      <c r="DB46" s="661"/>
      <c r="DC46" s="662"/>
      <c r="DD46" s="663">
        <v>219553</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25"/>
      <c r="CD47" s="678"/>
      <c r="CE47" s="679"/>
      <c r="CF47" s="654" t="s">
        <v>349</v>
      </c>
      <c r="CG47" s="655"/>
      <c r="CH47" s="655"/>
      <c r="CI47" s="655"/>
      <c r="CJ47" s="655"/>
      <c r="CK47" s="655"/>
      <c r="CL47" s="655"/>
      <c r="CM47" s="655"/>
      <c r="CN47" s="655"/>
      <c r="CO47" s="655"/>
      <c r="CP47" s="655"/>
      <c r="CQ47" s="656"/>
      <c r="CR47" s="657">
        <v>13597</v>
      </c>
      <c r="CS47" s="670"/>
      <c r="CT47" s="670"/>
      <c r="CU47" s="670"/>
      <c r="CV47" s="670"/>
      <c r="CW47" s="670"/>
      <c r="CX47" s="670"/>
      <c r="CY47" s="671"/>
      <c r="CZ47" s="660">
        <v>0.3</v>
      </c>
      <c r="DA47" s="672"/>
      <c r="DB47" s="672"/>
      <c r="DC47" s="673"/>
      <c r="DD47" s="663">
        <v>12140</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8" x14ac:dyDescent="0.2">
      <c r="B48" s="225"/>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25"/>
      <c r="CD49" s="638" t="s">
        <v>351</v>
      </c>
      <c r="CE49" s="639"/>
      <c r="CF49" s="639"/>
      <c r="CG49" s="639"/>
      <c r="CH49" s="639"/>
      <c r="CI49" s="639"/>
      <c r="CJ49" s="639"/>
      <c r="CK49" s="639"/>
      <c r="CL49" s="639"/>
      <c r="CM49" s="639"/>
      <c r="CN49" s="639"/>
      <c r="CO49" s="639"/>
      <c r="CP49" s="639"/>
      <c r="CQ49" s="640"/>
      <c r="CR49" s="641">
        <v>5219054</v>
      </c>
      <c r="CS49" s="642"/>
      <c r="CT49" s="642"/>
      <c r="CU49" s="642"/>
      <c r="CV49" s="642"/>
      <c r="CW49" s="642"/>
      <c r="CX49" s="642"/>
      <c r="CY49" s="643"/>
      <c r="CZ49" s="644">
        <v>100</v>
      </c>
      <c r="DA49" s="645"/>
      <c r="DB49" s="645"/>
      <c r="DC49" s="646"/>
      <c r="DD49" s="647">
        <v>4062199</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dRu3QHg1Wq9830MhIpGyTRP5TKXR94sgaijCXYfLIVBTtGfeIqAD5hFUtrdxMKyOMry2dR8iUoSJSOuTBew7zQ==" saltValue="4mMVAQ3WL9Tmm5blgNAa1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1128" t="s">
        <v>352</v>
      </c>
      <c r="B2" s="1128"/>
      <c r="C2" s="1128"/>
      <c r="D2" s="1128"/>
      <c r="E2" s="1128"/>
      <c r="F2" s="1128"/>
      <c r="G2" s="1128"/>
      <c r="H2" s="1128"/>
      <c r="I2" s="1128"/>
      <c r="J2" s="1128"/>
      <c r="K2" s="1128"/>
      <c r="L2" s="1128"/>
      <c r="M2" s="1128"/>
      <c r="N2" s="1128"/>
      <c r="O2" s="1128"/>
      <c r="P2" s="1128"/>
      <c r="Q2" s="1128"/>
      <c r="R2" s="1128"/>
      <c r="S2" s="1128"/>
      <c r="T2" s="1128"/>
      <c r="U2" s="1128"/>
      <c r="V2" s="1128"/>
      <c r="W2" s="1128"/>
      <c r="X2" s="1128"/>
      <c r="Y2" s="1128"/>
      <c r="Z2" s="1128"/>
      <c r="AA2" s="1128"/>
      <c r="AB2" s="1128"/>
      <c r="AC2" s="1128"/>
      <c r="AD2" s="1128"/>
      <c r="AE2" s="1128"/>
      <c r="AF2" s="1128"/>
      <c r="AG2" s="1128"/>
      <c r="AH2" s="1128"/>
      <c r="AI2" s="1128"/>
      <c r="AJ2" s="1128"/>
      <c r="AK2" s="1128"/>
      <c r="AL2" s="1128"/>
      <c r="AM2" s="1128"/>
      <c r="AN2" s="1128"/>
      <c r="AO2" s="1128"/>
      <c r="AP2" s="1128"/>
      <c r="AQ2" s="1128"/>
      <c r="AR2" s="1128"/>
      <c r="AS2" s="1128"/>
      <c r="AT2" s="1128"/>
      <c r="AU2" s="1128"/>
      <c r="AV2" s="1128"/>
      <c r="AW2" s="1128"/>
      <c r="AX2" s="1128"/>
      <c r="AY2" s="1128"/>
      <c r="AZ2" s="1128"/>
      <c r="BA2" s="1128"/>
      <c r="BB2" s="1128"/>
      <c r="BC2" s="1128"/>
      <c r="BD2" s="1128"/>
      <c r="BE2" s="1128"/>
      <c r="BF2" s="1128"/>
      <c r="BG2" s="1128"/>
      <c r="BH2" s="1128"/>
      <c r="BI2" s="1128"/>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129" t="s">
        <v>353</v>
      </c>
      <c r="DK2" s="1130"/>
      <c r="DL2" s="1130"/>
      <c r="DM2" s="1130"/>
      <c r="DN2" s="1130"/>
      <c r="DO2" s="1131"/>
      <c r="DP2" s="228"/>
      <c r="DQ2" s="1129" t="s">
        <v>354</v>
      </c>
      <c r="DR2" s="1130"/>
      <c r="DS2" s="1130"/>
      <c r="DT2" s="1130"/>
      <c r="DU2" s="1130"/>
      <c r="DV2" s="1130"/>
      <c r="DW2" s="1130"/>
      <c r="DX2" s="1130"/>
      <c r="DY2" s="1130"/>
      <c r="DZ2" s="1131"/>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1097" t="s">
        <v>355</v>
      </c>
      <c r="B4" s="1097"/>
      <c r="C4" s="1097"/>
      <c r="D4" s="1097"/>
      <c r="E4" s="1097"/>
      <c r="F4" s="1097"/>
      <c r="G4" s="1097"/>
      <c r="H4" s="1097"/>
      <c r="I4" s="1097"/>
      <c r="J4" s="1097"/>
      <c r="K4" s="1097"/>
      <c r="L4" s="1097"/>
      <c r="M4" s="1097"/>
      <c r="N4" s="1097"/>
      <c r="O4" s="1097"/>
      <c r="P4" s="1097"/>
      <c r="Q4" s="1097"/>
      <c r="R4" s="1097"/>
      <c r="S4" s="1097"/>
      <c r="T4" s="1097"/>
      <c r="U4" s="1097"/>
      <c r="V4" s="1097"/>
      <c r="W4" s="1097"/>
      <c r="X4" s="1097"/>
      <c r="Y4" s="1097"/>
      <c r="Z4" s="1097"/>
      <c r="AA4" s="1097"/>
      <c r="AB4" s="1097"/>
      <c r="AC4" s="1097"/>
      <c r="AD4" s="1097"/>
      <c r="AE4" s="1097"/>
      <c r="AF4" s="1097"/>
      <c r="AG4" s="1097"/>
      <c r="AH4" s="1097"/>
      <c r="AI4" s="1097"/>
      <c r="AJ4" s="1097"/>
      <c r="AK4" s="1097"/>
      <c r="AL4" s="1097"/>
      <c r="AM4" s="1097"/>
      <c r="AN4" s="1097"/>
      <c r="AO4" s="1097"/>
      <c r="AP4" s="1097"/>
      <c r="AQ4" s="1097"/>
      <c r="AR4" s="1097"/>
      <c r="AS4" s="1097"/>
      <c r="AT4" s="1097"/>
      <c r="AU4" s="1097"/>
      <c r="AV4" s="1097"/>
      <c r="AW4" s="1097"/>
      <c r="AX4" s="1097"/>
      <c r="AY4" s="1097"/>
      <c r="AZ4" s="232"/>
      <c r="BA4" s="232"/>
      <c r="BB4" s="232"/>
      <c r="BC4" s="232"/>
      <c r="BD4" s="232"/>
      <c r="BE4" s="233"/>
      <c r="BF4" s="233"/>
      <c r="BG4" s="233"/>
      <c r="BH4" s="233"/>
      <c r="BI4" s="233"/>
      <c r="BJ4" s="233"/>
      <c r="BK4" s="233"/>
      <c r="BL4" s="233"/>
      <c r="BM4" s="233"/>
      <c r="BN4" s="233"/>
      <c r="BO4" s="233"/>
      <c r="BP4" s="233"/>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34"/>
    </row>
    <row r="5" spans="1:131" s="235" customFormat="1" ht="26.25" customHeight="1" x14ac:dyDescent="0.2">
      <c r="A5" s="1033" t="s">
        <v>357</v>
      </c>
      <c r="B5" s="1034"/>
      <c r="C5" s="1034"/>
      <c r="D5" s="1034"/>
      <c r="E5" s="1034"/>
      <c r="F5" s="1034"/>
      <c r="G5" s="1034"/>
      <c r="H5" s="1034"/>
      <c r="I5" s="1034"/>
      <c r="J5" s="1034"/>
      <c r="K5" s="1034"/>
      <c r="L5" s="1034"/>
      <c r="M5" s="1034"/>
      <c r="N5" s="1034"/>
      <c r="O5" s="1034"/>
      <c r="P5" s="1035"/>
      <c r="Q5" s="1039" t="s">
        <v>358</v>
      </c>
      <c r="R5" s="1040"/>
      <c r="S5" s="1040"/>
      <c r="T5" s="1040"/>
      <c r="U5" s="1041"/>
      <c r="V5" s="1039" t="s">
        <v>359</v>
      </c>
      <c r="W5" s="1040"/>
      <c r="X5" s="1040"/>
      <c r="Y5" s="1040"/>
      <c r="Z5" s="1041"/>
      <c r="AA5" s="1039" t="s">
        <v>360</v>
      </c>
      <c r="AB5" s="1040"/>
      <c r="AC5" s="1040"/>
      <c r="AD5" s="1040"/>
      <c r="AE5" s="1040"/>
      <c r="AF5" s="1132" t="s">
        <v>361</v>
      </c>
      <c r="AG5" s="1040"/>
      <c r="AH5" s="1040"/>
      <c r="AI5" s="1040"/>
      <c r="AJ5" s="1053"/>
      <c r="AK5" s="1040" t="s">
        <v>362</v>
      </c>
      <c r="AL5" s="1040"/>
      <c r="AM5" s="1040"/>
      <c r="AN5" s="1040"/>
      <c r="AO5" s="1041"/>
      <c r="AP5" s="1039" t="s">
        <v>363</v>
      </c>
      <c r="AQ5" s="1040"/>
      <c r="AR5" s="1040"/>
      <c r="AS5" s="1040"/>
      <c r="AT5" s="1041"/>
      <c r="AU5" s="1039" t="s">
        <v>364</v>
      </c>
      <c r="AV5" s="1040"/>
      <c r="AW5" s="1040"/>
      <c r="AX5" s="1040"/>
      <c r="AY5" s="1053"/>
      <c r="AZ5" s="232"/>
      <c r="BA5" s="232"/>
      <c r="BB5" s="232"/>
      <c r="BC5" s="232"/>
      <c r="BD5" s="232"/>
      <c r="BE5" s="233"/>
      <c r="BF5" s="233"/>
      <c r="BG5" s="233"/>
      <c r="BH5" s="233"/>
      <c r="BI5" s="233"/>
      <c r="BJ5" s="233"/>
      <c r="BK5" s="233"/>
      <c r="BL5" s="233"/>
      <c r="BM5" s="233"/>
      <c r="BN5" s="233"/>
      <c r="BO5" s="233"/>
      <c r="BP5" s="233"/>
      <c r="BQ5" s="1033" t="s">
        <v>365</v>
      </c>
      <c r="BR5" s="1034"/>
      <c r="BS5" s="1034"/>
      <c r="BT5" s="1034"/>
      <c r="BU5" s="1034"/>
      <c r="BV5" s="1034"/>
      <c r="BW5" s="1034"/>
      <c r="BX5" s="1034"/>
      <c r="BY5" s="1034"/>
      <c r="BZ5" s="1034"/>
      <c r="CA5" s="1034"/>
      <c r="CB5" s="1034"/>
      <c r="CC5" s="1034"/>
      <c r="CD5" s="1034"/>
      <c r="CE5" s="1034"/>
      <c r="CF5" s="1034"/>
      <c r="CG5" s="1035"/>
      <c r="CH5" s="1039" t="s">
        <v>366</v>
      </c>
      <c r="CI5" s="1040"/>
      <c r="CJ5" s="1040"/>
      <c r="CK5" s="1040"/>
      <c r="CL5" s="1041"/>
      <c r="CM5" s="1039" t="s">
        <v>367</v>
      </c>
      <c r="CN5" s="1040"/>
      <c r="CO5" s="1040"/>
      <c r="CP5" s="1040"/>
      <c r="CQ5" s="1041"/>
      <c r="CR5" s="1039" t="s">
        <v>368</v>
      </c>
      <c r="CS5" s="1040"/>
      <c r="CT5" s="1040"/>
      <c r="CU5" s="1040"/>
      <c r="CV5" s="1041"/>
      <c r="CW5" s="1039" t="s">
        <v>369</v>
      </c>
      <c r="CX5" s="1040"/>
      <c r="CY5" s="1040"/>
      <c r="CZ5" s="1040"/>
      <c r="DA5" s="1041"/>
      <c r="DB5" s="1039" t="s">
        <v>370</v>
      </c>
      <c r="DC5" s="1040"/>
      <c r="DD5" s="1040"/>
      <c r="DE5" s="1040"/>
      <c r="DF5" s="1041"/>
      <c r="DG5" s="1122" t="s">
        <v>371</v>
      </c>
      <c r="DH5" s="1123"/>
      <c r="DI5" s="1123"/>
      <c r="DJ5" s="1123"/>
      <c r="DK5" s="1124"/>
      <c r="DL5" s="1122" t="s">
        <v>372</v>
      </c>
      <c r="DM5" s="1123"/>
      <c r="DN5" s="1123"/>
      <c r="DO5" s="1123"/>
      <c r="DP5" s="1124"/>
      <c r="DQ5" s="1039" t="s">
        <v>373</v>
      </c>
      <c r="DR5" s="1040"/>
      <c r="DS5" s="1040"/>
      <c r="DT5" s="1040"/>
      <c r="DU5" s="1041"/>
      <c r="DV5" s="1039" t="s">
        <v>364</v>
      </c>
      <c r="DW5" s="1040"/>
      <c r="DX5" s="1040"/>
      <c r="DY5" s="1040"/>
      <c r="DZ5" s="1053"/>
      <c r="EA5" s="234"/>
    </row>
    <row r="6" spans="1:131" s="235" customFormat="1" ht="26.25" customHeight="1" thickBot="1" x14ac:dyDescent="0.25">
      <c r="A6" s="1036"/>
      <c r="B6" s="1037"/>
      <c r="C6" s="1037"/>
      <c r="D6" s="1037"/>
      <c r="E6" s="1037"/>
      <c r="F6" s="1037"/>
      <c r="G6" s="1037"/>
      <c r="H6" s="1037"/>
      <c r="I6" s="1037"/>
      <c r="J6" s="1037"/>
      <c r="K6" s="1037"/>
      <c r="L6" s="1037"/>
      <c r="M6" s="1037"/>
      <c r="N6" s="1037"/>
      <c r="O6" s="1037"/>
      <c r="P6" s="1038"/>
      <c r="Q6" s="1042"/>
      <c r="R6" s="1043"/>
      <c r="S6" s="1043"/>
      <c r="T6" s="1043"/>
      <c r="U6" s="1044"/>
      <c r="V6" s="1042"/>
      <c r="W6" s="1043"/>
      <c r="X6" s="1043"/>
      <c r="Y6" s="1043"/>
      <c r="Z6" s="1044"/>
      <c r="AA6" s="1042"/>
      <c r="AB6" s="1043"/>
      <c r="AC6" s="1043"/>
      <c r="AD6" s="1043"/>
      <c r="AE6" s="1043"/>
      <c r="AF6" s="1133"/>
      <c r="AG6" s="1043"/>
      <c r="AH6" s="1043"/>
      <c r="AI6" s="1043"/>
      <c r="AJ6" s="1054"/>
      <c r="AK6" s="1043"/>
      <c r="AL6" s="1043"/>
      <c r="AM6" s="1043"/>
      <c r="AN6" s="1043"/>
      <c r="AO6" s="1044"/>
      <c r="AP6" s="1042"/>
      <c r="AQ6" s="1043"/>
      <c r="AR6" s="1043"/>
      <c r="AS6" s="1043"/>
      <c r="AT6" s="1044"/>
      <c r="AU6" s="1042"/>
      <c r="AV6" s="1043"/>
      <c r="AW6" s="1043"/>
      <c r="AX6" s="1043"/>
      <c r="AY6" s="1054"/>
      <c r="AZ6" s="232"/>
      <c r="BA6" s="232"/>
      <c r="BB6" s="232"/>
      <c r="BC6" s="232"/>
      <c r="BD6" s="232"/>
      <c r="BE6" s="233"/>
      <c r="BF6" s="233"/>
      <c r="BG6" s="233"/>
      <c r="BH6" s="233"/>
      <c r="BI6" s="233"/>
      <c r="BJ6" s="233"/>
      <c r="BK6" s="233"/>
      <c r="BL6" s="233"/>
      <c r="BM6" s="233"/>
      <c r="BN6" s="233"/>
      <c r="BO6" s="233"/>
      <c r="BP6" s="233"/>
      <c r="BQ6" s="1036"/>
      <c r="BR6" s="1037"/>
      <c r="BS6" s="1037"/>
      <c r="BT6" s="1037"/>
      <c r="BU6" s="1037"/>
      <c r="BV6" s="1037"/>
      <c r="BW6" s="1037"/>
      <c r="BX6" s="1037"/>
      <c r="BY6" s="1037"/>
      <c r="BZ6" s="1037"/>
      <c r="CA6" s="1037"/>
      <c r="CB6" s="1037"/>
      <c r="CC6" s="1037"/>
      <c r="CD6" s="1037"/>
      <c r="CE6" s="1037"/>
      <c r="CF6" s="1037"/>
      <c r="CG6" s="1038"/>
      <c r="CH6" s="1042"/>
      <c r="CI6" s="1043"/>
      <c r="CJ6" s="1043"/>
      <c r="CK6" s="1043"/>
      <c r="CL6" s="1044"/>
      <c r="CM6" s="1042"/>
      <c r="CN6" s="1043"/>
      <c r="CO6" s="1043"/>
      <c r="CP6" s="1043"/>
      <c r="CQ6" s="1044"/>
      <c r="CR6" s="1042"/>
      <c r="CS6" s="1043"/>
      <c r="CT6" s="1043"/>
      <c r="CU6" s="1043"/>
      <c r="CV6" s="1044"/>
      <c r="CW6" s="1042"/>
      <c r="CX6" s="1043"/>
      <c r="CY6" s="1043"/>
      <c r="CZ6" s="1043"/>
      <c r="DA6" s="1044"/>
      <c r="DB6" s="1042"/>
      <c r="DC6" s="1043"/>
      <c r="DD6" s="1043"/>
      <c r="DE6" s="1043"/>
      <c r="DF6" s="1044"/>
      <c r="DG6" s="1125"/>
      <c r="DH6" s="1126"/>
      <c r="DI6" s="1126"/>
      <c r="DJ6" s="1126"/>
      <c r="DK6" s="1127"/>
      <c r="DL6" s="1125"/>
      <c r="DM6" s="1126"/>
      <c r="DN6" s="1126"/>
      <c r="DO6" s="1126"/>
      <c r="DP6" s="1127"/>
      <c r="DQ6" s="1042"/>
      <c r="DR6" s="1043"/>
      <c r="DS6" s="1043"/>
      <c r="DT6" s="1043"/>
      <c r="DU6" s="1044"/>
      <c r="DV6" s="1042"/>
      <c r="DW6" s="1043"/>
      <c r="DX6" s="1043"/>
      <c r="DY6" s="1043"/>
      <c r="DZ6" s="1054"/>
      <c r="EA6" s="234"/>
    </row>
    <row r="7" spans="1:131" s="235" customFormat="1" ht="26.25" customHeight="1" thickTop="1" x14ac:dyDescent="0.2">
      <c r="A7" s="236">
        <v>1</v>
      </c>
      <c r="B7" s="1085" t="s">
        <v>374</v>
      </c>
      <c r="C7" s="1086"/>
      <c r="D7" s="1086"/>
      <c r="E7" s="1086"/>
      <c r="F7" s="1086"/>
      <c r="G7" s="1086"/>
      <c r="H7" s="1086"/>
      <c r="I7" s="1086"/>
      <c r="J7" s="1086"/>
      <c r="K7" s="1086"/>
      <c r="L7" s="1086"/>
      <c r="M7" s="1086"/>
      <c r="N7" s="1086"/>
      <c r="O7" s="1086"/>
      <c r="P7" s="1087"/>
      <c r="Q7" s="1140">
        <v>5422</v>
      </c>
      <c r="R7" s="1141"/>
      <c r="S7" s="1141"/>
      <c r="T7" s="1141"/>
      <c r="U7" s="1141"/>
      <c r="V7" s="1141">
        <v>5219</v>
      </c>
      <c r="W7" s="1141"/>
      <c r="X7" s="1141"/>
      <c r="Y7" s="1141"/>
      <c r="Z7" s="1141"/>
      <c r="AA7" s="1141">
        <v>203</v>
      </c>
      <c r="AB7" s="1141"/>
      <c r="AC7" s="1141"/>
      <c r="AD7" s="1141"/>
      <c r="AE7" s="1142"/>
      <c r="AF7" s="1143">
        <v>135</v>
      </c>
      <c r="AG7" s="1144"/>
      <c r="AH7" s="1144"/>
      <c r="AI7" s="1144"/>
      <c r="AJ7" s="1145"/>
      <c r="AK7" s="1146">
        <v>1</v>
      </c>
      <c r="AL7" s="1147"/>
      <c r="AM7" s="1147"/>
      <c r="AN7" s="1147"/>
      <c r="AO7" s="1147"/>
      <c r="AP7" s="1147">
        <v>3466</v>
      </c>
      <c r="AQ7" s="1147"/>
      <c r="AR7" s="1147"/>
      <c r="AS7" s="1147"/>
      <c r="AT7" s="1147"/>
      <c r="AU7" s="1148"/>
      <c r="AV7" s="1148"/>
      <c r="AW7" s="1148"/>
      <c r="AX7" s="1148"/>
      <c r="AY7" s="1149"/>
      <c r="AZ7" s="232"/>
      <c r="BA7" s="232"/>
      <c r="BB7" s="232"/>
      <c r="BC7" s="232"/>
      <c r="BD7" s="232"/>
      <c r="BE7" s="233"/>
      <c r="BF7" s="233"/>
      <c r="BG7" s="233"/>
      <c r="BH7" s="233"/>
      <c r="BI7" s="233"/>
      <c r="BJ7" s="233"/>
      <c r="BK7" s="233"/>
      <c r="BL7" s="233"/>
      <c r="BM7" s="233"/>
      <c r="BN7" s="233"/>
      <c r="BO7" s="233"/>
      <c r="BP7" s="233"/>
      <c r="BQ7" s="236">
        <v>1</v>
      </c>
      <c r="BR7" s="237"/>
      <c r="BS7" s="1137"/>
      <c r="BT7" s="1138"/>
      <c r="BU7" s="1138"/>
      <c r="BV7" s="1138"/>
      <c r="BW7" s="1138"/>
      <c r="BX7" s="1138"/>
      <c r="BY7" s="1138"/>
      <c r="BZ7" s="1138"/>
      <c r="CA7" s="1138"/>
      <c r="CB7" s="1138"/>
      <c r="CC7" s="1138"/>
      <c r="CD7" s="1138"/>
      <c r="CE7" s="1138"/>
      <c r="CF7" s="1138"/>
      <c r="CG7" s="1150"/>
      <c r="CH7" s="1134"/>
      <c r="CI7" s="1135"/>
      <c r="CJ7" s="1135"/>
      <c r="CK7" s="1135"/>
      <c r="CL7" s="1136"/>
      <c r="CM7" s="1134"/>
      <c r="CN7" s="1135"/>
      <c r="CO7" s="1135"/>
      <c r="CP7" s="1135"/>
      <c r="CQ7" s="1136"/>
      <c r="CR7" s="1134"/>
      <c r="CS7" s="1135"/>
      <c r="CT7" s="1135"/>
      <c r="CU7" s="1135"/>
      <c r="CV7" s="1136"/>
      <c r="CW7" s="1134"/>
      <c r="CX7" s="1135"/>
      <c r="CY7" s="1135"/>
      <c r="CZ7" s="1135"/>
      <c r="DA7" s="1136"/>
      <c r="DB7" s="1134"/>
      <c r="DC7" s="1135"/>
      <c r="DD7" s="1135"/>
      <c r="DE7" s="1135"/>
      <c r="DF7" s="1136"/>
      <c r="DG7" s="1134"/>
      <c r="DH7" s="1135"/>
      <c r="DI7" s="1135"/>
      <c r="DJ7" s="1135"/>
      <c r="DK7" s="1136"/>
      <c r="DL7" s="1134"/>
      <c r="DM7" s="1135"/>
      <c r="DN7" s="1135"/>
      <c r="DO7" s="1135"/>
      <c r="DP7" s="1136"/>
      <c r="DQ7" s="1134"/>
      <c r="DR7" s="1135"/>
      <c r="DS7" s="1135"/>
      <c r="DT7" s="1135"/>
      <c r="DU7" s="1136"/>
      <c r="DV7" s="1137"/>
      <c r="DW7" s="1138"/>
      <c r="DX7" s="1138"/>
      <c r="DY7" s="1138"/>
      <c r="DZ7" s="1139"/>
      <c r="EA7" s="234"/>
    </row>
    <row r="8" spans="1:131" s="235" customFormat="1" ht="26.25" customHeight="1" x14ac:dyDescent="0.2">
      <c r="A8" s="238">
        <v>2</v>
      </c>
      <c r="B8" s="1068"/>
      <c r="C8" s="1069"/>
      <c r="D8" s="1069"/>
      <c r="E8" s="1069"/>
      <c r="F8" s="1069"/>
      <c r="G8" s="1069"/>
      <c r="H8" s="1069"/>
      <c r="I8" s="1069"/>
      <c r="J8" s="1069"/>
      <c r="K8" s="1069"/>
      <c r="L8" s="1069"/>
      <c r="M8" s="1069"/>
      <c r="N8" s="1069"/>
      <c r="O8" s="1069"/>
      <c r="P8" s="1070"/>
      <c r="Q8" s="1076"/>
      <c r="R8" s="1077"/>
      <c r="S8" s="1077"/>
      <c r="T8" s="1077"/>
      <c r="U8" s="1077"/>
      <c r="V8" s="1077"/>
      <c r="W8" s="1077"/>
      <c r="X8" s="1077"/>
      <c r="Y8" s="1077"/>
      <c r="Z8" s="1077"/>
      <c r="AA8" s="1077"/>
      <c r="AB8" s="1077"/>
      <c r="AC8" s="1077"/>
      <c r="AD8" s="1077"/>
      <c r="AE8" s="1078"/>
      <c r="AF8" s="1073"/>
      <c r="AG8" s="1074"/>
      <c r="AH8" s="1074"/>
      <c r="AI8" s="1074"/>
      <c r="AJ8" s="1075"/>
      <c r="AK8" s="1118"/>
      <c r="AL8" s="1119"/>
      <c r="AM8" s="1119"/>
      <c r="AN8" s="1119"/>
      <c r="AO8" s="1119"/>
      <c r="AP8" s="1119"/>
      <c r="AQ8" s="1119"/>
      <c r="AR8" s="1119"/>
      <c r="AS8" s="1119"/>
      <c r="AT8" s="1119"/>
      <c r="AU8" s="1120"/>
      <c r="AV8" s="1120"/>
      <c r="AW8" s="1120"/>
      <c r="AX8" s="1120"/>
      <c r="AY8" s="1121"/>
      <c r="AZ8" s="232"/>
      <c r="BA8" s="232"/>
      <c r="BB8" s="232"/>
      <c r="BC8" s="232"/>
      <c r="BD8" s="232"/>
      <c r="BE8" s="233"/>
      <c r="BF8" s="233"/>
      <c r="BG8" s="233"/>
      <c r="BH8" s="233"/>
      <c r="BI8" s="233"/>
      <c r="BJ8" s="233"/>
      <c r="BK8" s="233"/>
      <c r="BL8" s="233"/>
      <c r="BM8" s="233"/>
      <c r="BN8" s="233"/>
      <c r="BO8" s="233"/>
      <c r="BP8" s="233"/>
      <c r="BQ8" s="238">
        <v>2</v>
      </c>
      <c r="BR8" s="239"/>
      <c r="BS8" s="1030"/>
      <c r="BT8" s="1031"/>
      <c r="BU8" s="1031"/>
      <c r="BV8" s="1031"/>
      <c r="BW8" s="1031"/>
      <c r="BX8" s="1031"/>
      <c r="BY8" s="1031"/>
      <c r="BZ8" s="1031"/>
      <c r="CA8" s="1031"/>
      <c r="CB8" s="1031"/>
      <c r="CC8" s="1031"/>
      <c r="CD8" s="1031"/>
      <c r="CE8" s="1031"/>
      <c r="CF8" s="1031"/>
      <c r="CG8" s="1052"/>
      <c r="CH8" s="1027"/>
      <c r="CI8" s="1028"/>
      <c r="CJ8" s="1028"/>
      <c r="CK8" s="1028"/>
      <c r="CL8" s="1029"/>
      <c r="CM8" s="1027"/>
      <c r="CN8" s="1028"/>
      <c r="CO8" s="1028"/>
      <c r="CP8" s="1028"/>
      <c r="CQ8" s="1029"/>
      <c r="CR8" s="1027"/>
      <c r="CS8" s="1028"/>
      <c r="CT8" s="1028"/>
      <c r="CU8" s="1028"/>
      <c r="CV8" s="1029"/>
      <c r="CW8" s="1027"/>
      <c r="CX8" s="1028"/>
      <c r="CY8" s="1028"/>
      <c r="CZ8" s="1028"/>
      <c r="DA8" s="1029"/>
      <c r="DB8" s="1027"/>
      <c r="DC8" s="1028"/>
      <c r="DD8" s="1028"/>
      <c r="DE8" s="1028"/>
      <c r="DF8" s="1029"/>
      <c r="DG8" s="1027"/>
      <c r="DH8" s="1028"/>
      <c r="DI8" s="1028"/>
      <c r="DJ8" s="1028"/>
      <c r="DK8" s="1029"/>
      <c r="DL8" s="1027"/>
      <c r="DM8" s="1028"/>
      <c r="DN8" s="1028"/>
      <c r="DO8" s="1028"/>
      <c r="DP8" s="1029"/>
      <c r="DQ8" s="1027"/>
      <c r="DR8" s="1028"/>
      <c r="DS8" s="1028"/>
      <c r="DT8" s="1028"/>
      <c r="DU8" s="1029"/>
      <c r="DV8" s="1030"/>
      <c r="DW8" s="1031"/>
      <c r="DX8" s="1031"/>
      <c r="DY8" s="1031"/>
      <c r="DZ8" s="1032"/>
      <c r="EA8" s="234"/>
    </row>
    <row r="9" spans="1:131" s="235" customFormat="1" ht="26.25" customHeight="1" x14ac:dyDescent="0.2">
      <c r="A9" s="238">
        <v>3</v>
      </c>
      <c r="B9" s="1068"/>
      <c r="C9" s="1069"/>
      <c r="D9" s="1069"/>
      <c r="E9" s="1069"/>
      <c r="F9" s="1069"/>
      <c r="G9" s="1069"/>
      <c r="H9" s="1069"/>
      <c r="I9" s="1069"/>
      <c r="J9" s="1069"/>
      <c r="K9" s="1069"/>
      <c r="L9" s="1069"/>
      <c r="M9" s="1069"/>
      <c r="N9" s="1069"/>
      <c r="O9" s="1069"/>
      <c r="P9" s="1070"/>
      <c r="Q9" s="1076"/>
      <c r="R9" s="1077"/>
      <c r="S9" s="1077"/>
      <c r="T9" s="1077"/>
      <c r="U9" s="1077"/>
      <c r="V9" s="1077"/>
      <c r="W9" s="1077"/>
      <c r="X9" s="1077"/>
      <c r="Y9" s="1077"/>
      <c r="Z9" s="1077"/>
      <c r="AA9" s="1077"/>
      <c r="AB9" s="1077"/>
      <c r="AC9" s="1077"/>
      <c r="AD9" s="1077"/>
      <c r="AE9" s="1078"/>
      <c r="AF9" s="1073"/>
      <c r="AG9" s="1074"/>
      <c r="AH9" s="1074"/>
      <c r="AI9" s="1074"/>
      <c r="AJ9" s="1075"/>
      <c r="AK9" s="1118"/>
      <c r="AL9" s="1119"/>
      <c r="AM9" s="1119"/>
      <c r="AN9" s="1119"/>
      <c r="AO9" s="1119"/>
      <c r="AP9" s="1119"/>
      <c r="AQ9" s="1119"/>
      <c r="AR9" s="1119"/>
      <c r="AS9" s="1119"/>
      <c r="AT9" s="1119"/>
      <c r="AU9" s="1120"/>
      <c r="AV9" s="1120"/>
      <c r="AW9" s="1120"/>
      <c r="AX9" s="1120"/>
      <c r="AY9" s="1121"/>
      <c r="AZ9" s="232"/>
      <c r="BA9" s="232"/>
      <c r="BB9" s="232"/>
      <c r="BC9" s="232"/>
      <c r="BD9" s="232"/>
      <c r="BE9" s="233"/>
      <c r="BF9" s="233"/>
      <c r="BG9" s="233"/>
      <c r="BH9" s="233"/>
      <c r="BI9" s="233"/>
      <c r="BJ9" s="233"/>
      <c r="BK9" s="233"/>
      <c r="BL9" s="233"/>
      <c r="BM9" s="233"/>
      <c r="BN9" s="233"/>
      <c r="BO9" s="233"/>
      <c r="BP9" s="233"/>
      <c r="BQ9" s="238">
        <v>3</v>
      </c>
      <c r="BR9" s="239"/>
      <c r="BS9" s="1030"/>
      <c r="BT9" s="1031"/>
      <c r="BU9" s="1031"/>
      <c r="BV9" s="1031"/>
      <c r="BW9" s="1031"/>
      <c r="BX9" s="1031"/>
      <c r="BY9" s="1031"/>
      <c r="BZ9" s="1031"/>
      <c r="CA9" s="1031"/>
      <c r="CB9" s="1031"/>
      <c r="CC9" s="1031"/>
      <c r="CD9" s="1031"/>
      <c r="CE9" s="1031"/>
      <c r="CF9" s="1031"/>
      <c r="CG9" s="1052"/>
      <c r="CH9" s="1027"/>
      <c r="CI9" s="1028"/>
      <c r="CJ9" s="1028"/>
      <c r="CK9" s="1028"/>
      <c r="CL9" s="1029"/>
      <c r="CM9" s="1027"/>
      <c r="CN9" s="1028"/>
      <c r="CO9" s="1028"/>
      <c r="CP9" s="1028"/>
      <c r="CQ9" s="1029"/>
      <c r="CR9" s="1027"/>
      <c r="CS9" s="1028"/>
      <c r="CT9" s="1028"/>
      <c r="CU9" s="1028"/>
      <c r="CV9" s="1029"/>
      <c r="CW9" s="1027"/>
      <c r="CX9" s="1028"/>
      <c r="CY9" s="1028"/>
      <c r="CZ9" s="1028"/>
      <c r="DA9" s="1029"/>
      <c r="DB9" s="1027"/>
      <c r="DC9" s="1028"/>
      <c r="DD9" s="1028"/>
      <c r="DE9" s="1028"/>
      <c r="DF9" s="1029"/>
      <c r="DG9" s="1027"/>
      <c r="DH9" s="1028"/>
      <c r="DI9" s="1028"/>
      <c r="DJ9" s="1028"/>
      <c r="DK9" s="1029"/>
      <c r="DL9" s="1027"/>
      <c r="DM9" s="1028"/>
      <c r="DN9" s="1028"/>
      <c r="DO9" s="1028"/>
      <c r="DP9" s="1029"/>
      <c r="DQ9" s="1027"/>
      <c r="DR9" s="1028"/>
      <c r="DS9" s="1028"/>
      <c r="DT9" s="1028"/>
      <c r="DU9" s="1029"/>
      <c r="DV9" s="1030"/>
      <c r="DW9" s="1031"/>
      <c r="DX9" s="1031"/>
      <c r="DY9" s="1031"/>
      <c r="DZ9" s="1032"/>
      <c r="EA9" s="234"/>
    </row>
    <row r="10" spans="1:131" s="235" customFormat="1" ht="26.25" customHeight="1" x14ac:dyDescent="0.2">
      <c r="A10" s="238">
        <v>4</v>
      </c>
      <c r="B10" s="1068"/>
      <c r="C10" s="1069"/>
      <c r="D10" s="1069"/>
      <c r="E10" s="1069"/>
      <c r="F10" s="1069"/>
      <c r="G10" s="1069"/>
      <c r="H10" s="1069"/>
      <c r="I10" s="1069"/>
      <c r="J10" s="1069"/>
      <c r="K10" s="1069"/>
      <c r="L10" s="1069"/>
      <c r="M10" s="1069"/>
      <c r="N10" s="1069"/>
      <c r="O10" s="1069"/>
      <c r="P10" s="1070"/>
      <c r="Q10" s="1076"/>
      <c r="R10" s="1077"/>
      <c r="S10" s="1077"/>
      <c r="T10" s="1077"/>
      <c r="U10" s="1077"/>
      <c r="V10" s="1077"/>
      <c r="W10" s="1077"/>
      <c r="X10" s="1077"/>
      <c r="Y10" s="1077"/>
      <c r="Z10" s="1077"/>
      <c r="AA10" s="1077"/>
      <c r="AB10" s="1077"/>
      <c r="AC10" s="1077"/>
      <c r="AD10" s="1077"/>
      <c r="AE10" s="1078"/>
      <c r="AF10" s="1073"/>
      <c r="AG10" s="1074"/>
      <c r="AH10" s="1074"/>
      <c r="AI10" s="1074"/>
      <c r="AJ10" s="1075"/>
      <c r="AK10" s="1118"/>
      <c r="AL10" s="1119"/>
      <c r="AM10" s="1119"/>
      <c r="AN10" s="1119"/>
      <c r="AO10" s="1119"/>
      <c r="AP10" s="1119"/>
      <c r="AQ10" s="1119"/>
      <c r="AR10" s="1119"/>
      <c r="AS10" s="1119"/>
      <c r="AT10" s="1119"/>
      <c r="AU10" s="1120"/>
      <c r="AV10" s="1120"/>
      <c r="AW10" s="1120"/>
      <c r="AX10" s="1120"/>
      <c r="AY10" s="1121"/>
      <c r="AZ10" s="232"/>
      <c r="BA10" s="232"/>
      <c r="BB10" s="232"/>
      <c r="BC10" s="232"/>
      <c r="BD10" s="232"/>
      <c r="BE10" s="233"/>
      <c r="BF10" s="233"/>
      <c r="BG10" s="233"/>
      <c r="BH10" s="233"/>
      <c r="BI10" s="233"/>
      <c r="BJ10" s="233"/>
      <c r="BK10" s="233"/>
      <c r="BL10" s="233"/>
      <c r="BM10" s="233"/>
      <c r="BN10" s="233"/>
      <c r="BO10" s="233"/>
      <c r="BP10" s="233"/>
      <c r="BQ10" s="238">
        <v>4</v>
      </c>
      <c r="BR10" s="239"/>
      <c r="BS10" s="1030"/>
      <c r="BT10" s="1031"/>
      <c r="BU10" s="1031"/>
      <c r="BV10" s="1031"/>
      <c r="BW10" s="1031"/>
      <c r="BX10" s="1031"/>
      <c r="BY10" s="1031"/>
      <c r="BZ10" s="1031"/>
      <c r="CA10" s="1031"/>
      <c r="CB10" s="1031"/>
      <c r="CC10" s="1031"/>
      <c r="CD10" s="1031"/>
      <c r="CE10" s="1031"/>
      <c r="CF10" s="1031"/>
      <c r="CG10" s="1052"/>
      <c r="CH10" s="1027"/>
      <c r="CI10" s="1028"/>
      <c r="CJ10" s="1028"/>
      <c r="CK10" s="1028"/>
      <c r="CL10" s="1029"/>
      <c r="CM10" s="1027"/>
      <c r="CN10" s="1028"/>
      <c r="CO10" s="1028"/>
      <c r="CP10" s="1028"/>
      <c r="CQ10" s="1029"/>
      <c r="CR10" s="1027"/>
      <c r="CS10" s="1028"/>
      <c r="CT10" s="1028"/>
      <c r="CU10" s="1028"/>
      <c r="CV10" s="1029"/>
      <c r="CW10" s="1027"/>
      <c r="CX10" s="1028"/>
      <c r="CY10" s="1028"/>
      <c r="CZ10" s="1028"/>
      <c r="DA10" s="1029"/>
      <c r="DB10" s="1027"/>
      <c r="DC10" s="1028"/>
      <c r="DD10" s="1028"/>
      <c r="DE10" s="1028"/>
      <c r="DF10" s="1029"/>
      <c r="DG10" s="1027"/>
      <c r="DH10" s="1028"/>
      <c r="DI10" s="1028"/>
      <c r="DJ10" s="1028"/>
      <c r="DK10" s="1029"/>
      <c r="DL10" s="1027"/>
      <c r="DM10" s="1028"/>
      <c r="DN10" s="1028"/>
      <c r="DO10" s="1028"/>
      <c r="DP10" s="1029"/>
      <c r="DQ10" s="1027"/>
      <c r="DR10" s="1028"/>
      <c r="DS10" s="1028"/>
      <c r="DT10" s="1028"/>
      <c r="DU10" s="1029"/>
      <c r="DV10" s="1030"/>
      <c r="DW10" s="1031"/>
      <c r="DX10" s="1031"/>
      <c r="DY10" s="1031"/>
      <c r="DZ10" s="1032"/>
      <c r="EA10" s="234"/>
    </row>
    <row r="11" spans="1:131" s="235" customFormat="1" ht="26.25" customHeight="1" x14ac:dyDescent="0.2">
      <c r="A11" s="238">
        <v>5</v>
      </c>
      <c r="B11" s="1068"/>
      <c r="C11" s="1069"/>
      <c r="D11" s="1069"/>
      <c r="E11" s="1069"/>
      <c r="F11" s="1069"/>
      <c r="G11" s="1069"/>
      <c r="H11" s="1069"/>
      <c r="I11" s="1069"/>
      <c r="J11" s="1069"/>
      <c r="K11" s="1069"/>
      <c r="L11" s="1069"/>
      <c r="M11" s="1069"/>
      <c r="N11" s="1069"/>
      <c r="O11" s="1069"/>
      <c r="P11" s="1070"/>
      <c r="Q11" s="1076"/>
      <c r="R11" s="1077"/>
      <c r="S11" s="1077"/>
      <c r="T11" s="1077"/>
      <c r="U11" s="1077"/>
      <c r="V11" s="1077"/>
      <c r="W11" s="1077"/>
      <c r="X11" s="1077"/>
      <c r="Y11" s="1077"/>
      <c r="Z11" s="1077"/>
      <c r="AA11" s="1077"/>
      <c r="AB11" s="1077"/>
      <c r="AC11" s="1077"/>
      <c r="AD11" s="1077"/>
      <c r="AE11" s="1078"/>
      <c r="AF11" s="1073"/>
      <c r="AG11" s="1074"/>
      <c r="AH11" s="1074"/>
      <c r="AI11" s="1074"/>
      <c r="AJ11" s="1075"/>
      <c r="AK11" s="1118"/>
      <c r="AL11" s="1119"/>
      <c r="AM11" s="1119"/>
      <c r="AN11" s="1119"/>
      <c r="AO11" s="1119"/>
      <c r="AP11" s="1119"/>
      <c r="AQ11" s="1119"/>
      <c r="AR11" s="1119"/>
      <c r="AS11" s="1119"/>
      <c r="AT11" s="1119"/>
      <c r="AU11" s="1120"/>
      <c r="AV11" s="1120"/>
      <c r="AW11" s="1120"/>
      <c r="AX11" s="1120"/>
      <c r="AY11" s="1121"/>
      <c r="AZ11" s="232"/>
      <c r="BA11" s="232"/>
      <c r="BB11" s="232"/>
      <c r="BC11" s="232"/>
      <c r="BD11" s="232"/>
      <c r="BE11" s="233"/>
      <c r="BF11" s="233"/>
      <c r="BG11" s="233"/>
      <c r="BH11" s="233"/>
      <c r="BI11" s="233"/>
      <c r="BJ11" s="233"/>
      <c r="BK11" s="233"/>
      <c r="BL11" s="233"/>
      <c r="BM11" s="233"/>
      <c r="BN11" s="233"/>
      <c r="BO11" s="233"/>
      <c r="BP11" s="233"/>
      <c r="BQ11" s="238">
        <v>5</v>
      </c>
      <c r="BR11" s="239"/>
      <c r="BS11" s="1030"/>
      <c r="BT11" s="1031"/>
      <c r="BU11" s="1031"/>
      <c r="BV11" s="1031"/>
      <c r="BW11" s="1031"/>
      <c r="BX11" s="1031"/>
      <c r="BY11" s="1031"/>
      <c r="BZ11" s="1031"/>
      <c r="CA11" s="1031"/>
      <c r="CB11" s="1031"/>
      <c r="CC11" s="1031"/>
      <c r="CD11" s="1031"/>
      <c r="CE11" s="1031"/>
      <c r="CF11" s="1031"/>
      <c r="CG11" s="1052"/>
      <c r="CH11" s="1027"/>
      <c r="CI11" s="1028"/>
      <c r="CJ11" s="1028"/>
      <c r="CK11" s="1028"/>
      <c r="CL11" s="1029"/>
      <c r="CM11" s="1027"/>
      <c r="CN11" s="1028"/>
      <c r="CO11" s="1028"/>
      <c r="CP11" s="1028"/>
      <c r="CQ11" s="1029"/>
      <c r="CR11" s="1027"/>
      <c r="CS11" s="1028"/>
      <c r="CT11" s="1028"/>
      <c r="CU11" s="1028"/>
      <c r="CV11" s="1029"/>
      <c r="CW11" s="1027"/>
      <c r="CX11" s="1028"/>
      <c r="CY11" s="1028"/>
      <c r="CZ11" s="1028"/>
      <c r="DA11" s="1029"/>
      <c r="DB11" s="1027"/>
      <c r="DC11" s="1028"/>
      <c r="DD11" s="1028"/>
      <c r="DE11" s="1028"/>
      <c r="DF11" s="1029"/>
      <c r="DG11" s="1027"/>
      <c r="DH11" s="1028"/>
      <c r="DI11" s="1028"/>
      <c r="DJ11" s="1028"/>
      <c r="DK11" s="1029"/>
      <c r="DL11" s="1027"/>
      <c r="DM11" s="1028"/>
      <c r="DN11" s="1028"/>
      <c r="DO11" s="1028"/>
      <c r="DP11" s="1029"/>
      <c r="DQ11" s="1027"/>
      <c r="DR11" s="1028"/>
      <c r="DS11" s="1028"/>
      <c r="DT11" s="1028"/>
      <c r="DU11" s="1029"/>
      <c r="DV11" s="1030"/>
      <c r="DW11" s="1031"/>
      <c r="DX11" s="1031"/>
      <c r="DY11" s="1031"/>
      <c r="DZ11" s="1032"/>
      <c r="EA11" s="234"/>
    </row>
    <row r="12" spans="1:131" s="235" customFormat="1" ht="26.25" customHeight="1" x14ac:dyDescent="0.2">
      <c r="A12" s="238">
        <v>6</v>
      </c>
      <c r="B12" s="1068"/>
      <c r="C12" s="1069"/>
      <c r="D12" s="1069"/>
      <c r="E12" s="1069"/>
      <c r="F12" s="1069"/>
      <c r="G12" s="1069"/>
      <c r="H12" s="1069"/>
      <c r="I12" s="1069"/>
      <c r="J12" s="1069"/>
      <c r="K12" s="1069"/>
      <c r="L12" s="1069"/>
      <c r="M12" s="1069"/>
      <c r="N12" s="1069"/>
      <c r="O12" s="1069"/>
      <c r="P12" s="1070"/>
      <c r="Q12" s="1076"/>
      <c r="R12" s="1077"/>
      <c r="S12" s="1077"/>
      <c r="T12" s="1077"/>
      <c r="U12" s="1077"/>
      <c r="V12" s="1077"/>
      <c r="W12" s="1077"/>
      <c r="X12" s="1077"/>
      <c r="Y12" s="1077"/>
      <c r="Z12" s="1077"/>
      <c r="AA12" s="1077"/>
      <c r="AB12" s="1077"/>
      <c r="AC12" s="1077"/>
      <c r="AD12" s="1077"/>
      <c r="AE12" s="1078"/>
      <c r="AF12" s="1073"/>
      <c r="AG12" s="1074"/>
      <c r="AH12" s="1074"/>
      <c r="AI12" s="1074"/>
      <c r="AJ12" s="1075"/>
      <c r="AK12" s="1118"/>
      <c r="AL12" s="1119"/>
      <c r="AM12" s="1119"/>
      <c r="AN12" s="1119"/>
      <c r="AO12" s="1119"/>
      <c r="AP12" s="1119"/>
      <c r="AQ12" s="1119"/>
      <c r="AR12" s="1119"/>
      <c r="AS12" s="1119"/>
      <c r="AT12" s="1119"/>
      <c r="AU12" s="1120"/>
      <c r="AV12" s="1120"/>
      <c r="AW12" s="1120"/>
      <c r="AX12" s="1120"/>
      <c r="AY12" s="1121"/>
      <c r="AZ12" s="232"/>
      <c r="BA12" s="232"/>
      <c r="BB12" s="232"/>
      <c r="BC12" s="232"/>
      <c r="BD12" s="232"/>
      <c r="BE12" s="233"/>
      <c r="BF12" s="233"/>
      <c r="BG12" s="233"/>
      <c r="BH12" s="233"/>
      <c r="BI12" s="233"/>
      <c r="BJ12" s="233"/>
      <c r="BK12" s="233"/>
      <c r="BL12" s="233"/>
      <c r="BM12" s="233"/>
      <c r="BN12" s="233"/>
      <c r="BO12" s="233"/>
      <c r="BP12" s="233"/>
      <c r="BQ12" s="238">
        <v>6</v>
      </c>
      <c r="BR12" s="239"/>
      <c r="BS12" s="1030"/>
      <c r="BT12" s="1031"/>
      <c r="BU12" s="1031"/>
      <c r="BV12" s="1031"/>
      <c r="BW12" s="1031"/>
      <c r="BX12" s="1031"/>
      <c r="BY12" s="1031"/>
      <c r="BZ12" s="1031"/>
      <c r="CA12" s="1031"/>
      <c r="CB12" s="1031"/>
      <c r="CC12" s="1031"/>
      <c r="CD12" s="1031"/>
      <c r="CE12" s="1031"/>
      <c r="CF12" s="1031"/>
      <c r="CG12" s="1052"/>
      <c r="CH12" s="1027"/>
      <c r="CI12" s="1028"/>
      <c r="CJ12" s="1028"/>
      <c r="CK12" s="1028"/>
      <c r="CL12" s="1029"/>
      <c r="CM12" s="1027"/>
      <c r="CN12" s="1028"/>
      <c r="CO12" s="1028"/>
      <c r="CP12" s="1028"/>
      <c r="CQ12" s="1029"/>
      <c r="CR12" s="1027"/>
      <c r="CS12" s="1028"/>
      <c r="CT12" s="1028"/>
      <c r="CU12" s="1028"/>
      <c r="CV12" s="1029"/>
      <c r="CW12" s="1027"/>
      <c r="CX12" s="1028"/>
      <c r="CY12" s="1028"/>
      <c r="CZ12" s="1028"/>
      <c r="DA12" s="1029"/>
      <c r="DB12" s="1027"/>
      <c r="DC12" s="1028"/>
      <c r="DD12" s="1028"/>
      <c r="DE12" s="1028"/>
      <c r="DF12" s="1029"/>
      <c r="DG12" s="1027"/>
      <c r="DH12" s="1028"/>
      <c r="DI12" s="1028"/>
      <c r="DJ12" s="1028"/>
      <c r="DK12" s="1029"/>
      <c r="DL12" s="1027"/>
      <c r="DM12" s="1028"/>
      <c r="DN12" s="1028"/>
      <c r="DO12" s="1028"/>
      <c r="DP12" s="1029"/>
      <c r="DQ12" s="1027"/>
      <c r="DR12" s="1028"/>
      <c r="DS12" s="1028"/>
      <c r="DT12" s="1028"/>
      <c r="DU12" s="1029"/>
      <c r="DV12" s="1030"/>
      <c r="DW12" s="1031"/>
      <c r="DX12" s="1031"/>
      <c r="DY12" s="1031"/>
      <c r="DZ12" s="1032"/>
      <c r="EA12" s="234"/>
    </row>
    <row r="13" spans="1:131" s="235" customFormat="1" ht="26.25" customHeight="1" x14ac:dyDescent="0.2">
      <c r="A13" s="238">
        <v>7</v>
      </c>
      <c r="B13" s="1068"/>
      <c r="C13" s="1069"/>
      <c r="D13" s="1069"/>
      <c r="E13" s="1069"/>
      <c r="F13" s="1069"/>
      <c r="G13" s="1069"/>
      <c r="H13" s="1069"/>
      <c r="I13" s="1069"/>
      <c r="J13" s="1069"/>
      <c r="K13" s="1069"/>
      <c r="L13" s="1069"/>
      <c r="M13" s="1069"/>
      <c r="N13" s="1069"/>
      <c r="O13" s="1069"/>
      <c r="P13" s="1070"/>
      <c r="Q13" s="1076"/>
      <c r="R13" s="1077"/>
      <c r="S13" s="1077"/>
      <c r="T13" s="1077"/>
      <c r="U13" s="1077"/>
      <c r="V13" s="1077"/>
      <c r="W13" s="1077"/>
      <c r="X13" s="1077"/>
      <c r="Y13" s="1077"/>
      <c r="Z13" s="1077"/>
      <c r="AA13" s="1077"/>
      <c r="AB13" s="1077"/>
      <c r="AC13" s="1077"/>
      <c r="AD13" s="1077"/>
      <c r="AE13" s="1078"/>
      <c r="AF13" s="1073"/>
      <c r="AG13" s="1074"/>
      <c r="AH13" s="1074"/>
      <c r="AI13" s="1074"/>
      <c r="AJ13" s="1075"/>
      <c r="AK13" s="1118"/>
      <c r="AL13" s="1119"/>
      <c r="AM13" s="1119"/>
      <c r="AN13" s="1119"/>
      <c r="AO13" s="1119"/>
      <c r="AP13" s="1119"/>
      <c r="AQ13" s="1119"/>
      <c r="AR13" s="1119"/>
      <c r="AS13" s="1119"/>
      <c r="AT13" s="1119"/>
      <c r="AU13" s="1120"/>
      <c r="AV13" s="1120"/>
      <c r="AW13" s="1120"/>
      <c r="AX13" s="1120"/>
      <c r="AY13" s="1121"/>
      <c r="AZ13" s="232"/>
      <c r="BA13" s="232"/>
      <c r="BB13" s="232"/>
      <c r="BC13" s="232"/>
      <c r="BD13" s="232"/>
      <c r="BE13" s="233"/>
      <c r="BF13" s="233"/>
      <c r="BG13" s="233"/>
      <c r="BH13" s="233"/>
      <c r="BI13" s="233"/>
      <c r="BJ13" s="233"/>
      <c r="BK13" s="233"/>
      <c r="BL13" s="233"/>
      <c r="BM13" s="233"/>
      <c r="BN13" s="233"/>
      <c r="BO13" s="233"/>
      <c r="BP13" s="233"/>
      <c r="BQ13" s="238">
        <v>7</v>
      </c>
      <c r="BR13" s="239"/>
      <c r="BS13" s="1030"/>
      <c r="BT13" s="1031"/>
      <c r="BU13" s="1031"/>
      <c r="BV13" s="1031"/>
      <c r="BW13" s="1031"/>
      <c r="BX13" s="1031"/>
      <c r="BY13" s="1031"/>
      <c r="BZ13" s="1031"/>
      <c r="CA13" s="1031"/>
      <c r="CB13" s="1031"/>
      <c r="CC13" s="1031"/>
      <c r="CD13" s="1031"/>
      <c r="CE13" s="1031"/>
      <c r="CF13" s="1031"/>
      <c r="CG13" s="1052"/>
      <c r="CH13" s="1027"/>
      <c r="CI13" s="1028"/>
      <c r="CJ13" s="1028"/>
      <c r="CK13" s="1028"/>
      <c r="CL13" s="1029"/>
      <c r="CM13" s="1027"/>
      <c r="CN13" s="1028"/>
      <c r="CO13" s="1028"/>
      <c r="CP13" s="1028"/>
      <c r="CQ13" s="1029"/>
      <c r="CR13" s="1027"/>
      <c r="CS13" s="1028"/>
      <c r="CT13" s="1028"/>
      <c r="CU13" s="1028"/>
      <c r="CV13" s="1029"/>
      <c r="CW13" s="1027"/>
      <c r="CX13" s="1028"/>
      <c r="CY13" s="1028"/>
      <c r="CZ13" s="1028"/>
      <c r="DA13" s="1029"/>
      <c r="DB13" s="1027"/>
      <c r="DC13" s="1028"/>
      <c r="DD13" s="1028"/>
      <c r="DE13" s="1028"/>
      <c r="DF13" s="1029"/>
      <c r="DG13" s="1027"/>
      <c r="DH13" s="1028"/>
      <c r="DI13" s="1028"/>
      <c r="DJ13" s="1028"/>
      <c r="DK13" s="1029"/>
      <c r="DL13" s="1027"/>
      <c r="DM13" s="1028"/>
      <c r="DN13" s="1028"/>
      <c r="DO13" s="1028"/>
      <c r="DP13" s="1029"/>
      <c r="DQ13" s="1027"/>
      <c r="DR13" s="1028"/>
      <c r="DS13" s="1028"/>
      <c r="DT13" s="1028"/>
      <c r="DU13" s="1029"/>
      <c r="DV13" s="1030"/>
      <c r="DW13" s="1031"/>
      <c r="DX13" s="1031"/>
      <c r="DY13" s="1031"/>
      <c r="DZ13" s="1032"/>
      <c r="EA13" s="234"/>
    </row>
    <row r="14" spans="1:131" s="235" customFormat="1" ht="26.25" customHeight="1" x14ac:dyDescent="0.2">
      <c r="A14" s="238">
        <v>8</v>
      </c>
      <c r="B14" s="1068"/>
      <c r="C14" s="1069"/>
      <c r="D14" s="1069"/>
      <c r="E14" s="1069"/>
      <c r="F14" s="1069"/>
      <c r="G14" s="1069"/>
      <c r="H14" s="1069"/>
      <c r="I14" s="1069"/>
      <c r="J14" s="1069"/>
      <c r="K14" s="1069"/>
      <c r="L14" s="1069"/>
      <c r="M14" s="1069"/>
      <c r="N14" s="1069"/>
      <c r="O14" s="1069"/>
      <c r="P14" s="1070"/>
      <c r="Q14" s="1076"/>
      <c r="R14" s="1077"/>
      <c r="S14" s="1077"/>
      <c r="T14" s="1077"/>
      <c r="U14" s="1077"/>
      <c r="V14" s="1077"/>
      <c r="W14" s="1077"/>
      <c r="X14" s="1077"/>
      <c r="Y14" s="1077"/>
      <c r="Z14" s="1077"/>
      <c r="AA14" s="1077"/>
      <c r="AB14" s="1077"/>
      <c r="AC14" s="1077"/>
      <c r="AD14" s="1077"/>
      <c r="AE14" s="1078"/>
      <c r="AF14" s="1073"/>
      <c r="AG14" s="1074"/>
      <c r="AH14" s="1074"/>
      <c r="AI14" s="1074"/>
      <c r="AJ14" s="1075"/>
      <c r="AK14" s="1118"/>
      <c r="AL14" s="1119"/>
      <c r="AM14" s="1119"/>
      <c r="AN14" s="1119"/>
      <c r="AO14" s="1119"/>
      <c r="AP14" s="1119"/>
      <c r="AQ14" s="1119"/>
      <c r="AR14" s="1119"/>
      <c r="AS14" s="1119"/>
      <c r="AT14" s="1119"/>
      <c r="AU14" s="1120"/>
      <c r="AV14" s="1120"/>
      <c r="AW14" s="1120"/>
      <c r="AX14" s="1120"/>
      <c r="AY14" s="1121"/>
      <c r="AZ14" s="232"/>
      <c r="BA14" s="232"/>
      <c r="BB14" s="232"/>
      <c r="BC14" s="232"/>
      <c r="BD14" s="232"/>
      <c r="BE14" s="233"/>
      <c r="BF14" s="233"/>
      <c r="BG14" s="233"/>
      <c r="BH14" s="233"/>
      <c r="BI14" s="233"/>
      <c r="BJ14" s="233"/>
      <c r="BK14" s="233"/>
      <c r="BL14" s="233"/>
      <c r="BM14" s="233"/>
      <c r="BN14" s="233"/>
      <c r="BO14" s="233"/>
      <c r="BP14" s="233"/>
      <c r="BQ14" s="238">
        <v>8</v>
      </c>
      <c r="BR14" s="239"/>
      <c r="BS14" s="1030"/>
      <c r="BT14" s="1031"/>
      <c r="BU14" s="1031"/>
      <c r="BV14" s="1031"/>
      <c r="BW14" s="1031"/>
      <c r="BX14" s="1031"/>
      <c r="BY14" s="1031"/>
      <c r="BZ14" s="1031"/>
      <c r="CA14" s="1031"/>
      <c r="CB14" s="1031"/>
      <c r="CC14" s="1031"/>
      <c r="CD14" s="1031"/>
      <c r="CE14" s="1031"/>
      <c r="CF14" s="1031"/>
      <c r="CG14" s="1052"/>
      <c r="CH14" s="1027"/>
      <c r="CI14" s="1028"/>
      <c r="CJ14" s="1028"/>
      <c r="CK14" s="1028"/>
      <c r="CL14" s="1029"/>
      <c r="CM14" s="1027"/>
      <c r="CN14" s="1028"/>
      <c r="CO14" s="1028"/>
      <c r="CP14" s="1028"/>
      <c r="CQ14" s="1029"/>
      <c r="CR14" s="1027"/>
      <c r="CS14" s="1028"/>
      <c r="CT14" s="1028"/>
      <c r="CU14" s="1028"/>
      <c r="CV14" s="1029"/>
      <c r="CW14" s="1027"/>
      <c r="CX14" s="1028"/>
      <c r="CY14" s="1028"/>
      <c r="CZ14" s="1028"/>
      <c r="DA14" s="1029"/>
      <c r="DB14" s="1027"/>
      <c r="DC14" s="1028"/>
      <c r="DD14" s="1028"/>
      <c r="DE14" s="1028"/>
      <c r="DF14" s="1029"/>
      <c r="DG14" s="1027"/>
      <c r="DH14" s="1028"/>
      <c r="DI14" s="1028"/>
      <c r="DJ14" s="1028"/>
      <c r="DK14" s="1029"/>
      <c r="DL14" s="1027"/>
      <c r="DM14" s="1028"/>
      <c r="DN14" s="1028"/>
      <c r="DO14" s="1028"/>
      <c r="DP14" s="1029"/>
      <c r="DQ14" s="1027"/>
      <c r="DR14" s="1028"/>
      <c r="DS14" s="1028"/>
      <c r="DT14" s="1028"/>
      <c r="DU14" s="1029"/>
      <c r="DV14" s="1030"/>
      <c r="DW14" s="1031"/>
      <c r="DX14" s="1031"/>
      <c r="DY14" s="1031"/>
      <c r="DZ14" s="1032"/>
      <c r="EA14" s="234"/>
    </row>
    <row r="15" spans="1:131" s="235" customFormat="1" ht="26.25" customHeight="1" x14ac:dyDescent="0.2">
      <c r="A15" s="238">
        <v>9</v>
      </c>
      <c r="B15" s="1068"/>
      <c r="C15" s="1069"/>
      <c r="D15" s="1069"/>
      <c r="E15" s="1069"/>
      <c r="F15" s="1069"/>
      <c r="G15" s="1069"/>
      <c r="H15" s="1069"/>
      <c r="I15" s="1069"/>
      <c r="J15" s="1069"/>
      <c r="K15" s="1069"/>
      <c r="L15" s="1069"/>
      <c r="M15" s="1069"/>
      <c r="N15" s="1069"/>
      <c r="O15" s="1069"/>
      <c r="P15" s="1070"/>
      <c r="Q15" s="1076"/>
      <c r="R15" s="1077"/>
      <c r="S15" s="1077"/>
      <c r="T15" s="1077"/>
      <c r="U15" s="1077"/>
      <c r="V15" s="1077"/>
      <c r="W15" s="1077"/>
      <c r="X15" s="1077"/>
      <c r="Y15" s="1077"/>
      <c r="Z15" s="1077"/>
      <c r="AA15" s="1077"/>
      <c r="AB15" s="1077"/>
      <c r="AC15" s="1077"/>
      <c r="AD15" s="1077"/>
      <c r="AE15" s="1078"/>
      <c r="AF15" s="1073"/>
      <c r="AG15" s="1074"/>
      <c r="AH15" s="1074"/>
      <c r="AI15" s="1074"/>
      <c r="AJ15" s="1075"/>
      <c r="AK15" s="1118"/>
      <c r="AL15" s="1119"/>
      <c r="AM15" s="1119"/>
      <c r="AN15" s="1119"/>
      <c r="AO15" s="1119"/>
      <c r="AP15" s="1119"/>
      <c r="AQ15" s="1119"/>
      <c r="AR15" s="1119"/>
      <c r="AS15" s="1119"/>
      <c r="AT15" s="1119"/>
      <c r="AU15" s="1120"/>
      <c r="AV15" s="1120"/>
      <c r="AW15" s="1120"/>
      <c r="AX15" s="1120"/>
      <c r="AY15" s="1121"/>
      <c r="AZ15" s="232"/>
      <c r="BA15" s="232"/>
      <c r="BB15" s="232"/>
      <c r="BC15" s="232"/>
      <c r="BD15" s="232"/>
      <c r="BE15" s="233"/>
      <c r="BF15" s="233"/>
      <c r="BG15" s="233"/>
      <c r="BH15" s="233"/>
      <c r="BI15" s="233"/>
      <c r="BJ15" s="233"/>
      <c r="BK15" s="233"/>
      <c r="BL15" s="233"/>
      <c r="BM15" s="233"/>
      <c r="BN15" s="233"/>
      <c r="BO15" s="233"/>
      <c r="BP15" s="233"/>
      <c r="BQ15" s="238">
        <v>9</v>
      </c>
      <c r="BR15" s="239"/>
      <c r="BS15" s="1030"/>
      <c r="BT15" s="1031"/>
      <c r="BU15" s="1031"/>
      <c r="BV15" s="1031"/>
      <c r="BW15" s="1031"/>
      <c r="BX15" s="1031"/>
      <c r="BY15" s="1031"/>
      <c r="BZ15" s="1031"/>
      <c r="CA15" s="1031"/>
      <c r="CB15" s="1031"/>
      <c r="CC15" s="1031"/>
      <c r="CD15" s="1031"/>
      <c r="CE15" s="1031"/>
      <c r="CF15" s="1031"/>
      <c r="CG15" s="1052"/>
      <c r="CH15" s="1027"/>
      <c r="CI15" s="1028"/>
      <c r="CJ15" s="1028"/>
      <c r="CK15" s="1028"/>
      <c r="CL15" s="1029"/>
      <c r="CM15" s="1027"/>
      <c r="CN15" s="1028"/>
      <c r="CO15" s="1028"/>
      <c r="CP15" s="1028"/>
      <c r="CQ15" s="1029"/>
      <c r="CR15" s="1027"/>
      <c r="CS15" s="1028"/>
      <c r="CT15" s="1028"/>
      <c r="CU15" s="1028"/>
      <c r="CV15" s="1029"/>
      <c r="CW15" s="1027"/>
      <c r="CX15" s="1028"/>
      <c r="CY15" s="1028"/>
      <c r="CZ15" s="1028"/>
      <c r="DA15" s="1029"/>
      <c r="DB15" s="1027"/>
      <c r="DC15" s="1028"/>
      <c r="DD15" s="1028"/>
      <c r="DE15" s="1028"/>
      <c r="DF15" s="1029"/>
      <c r="DG15" s="1027"/>
      <c r="DH15" s="1028"/>
      <c r="DI15" s="1028"/>
      <c r="DJ15" s="1028"/>
      <c r="DK15" s="1029"/>
      <c r="DL15" s="1027"/>
      <c r="DM15" s="1028"/>
      <c r="DN15" s="1028"/>
      <c r="DO15" s="1028"/>
      <c r="DP15" s="1029"/>
      <c r="DQ15" s="1027"/>
      <c r="DR15" s="1028"/>
      <c r="DS15" s="1028"/>
      <c r="DT15" s="1028"/>
      <c r="DU15" s="1029"/>
      <c r="DV15" s="1030"/>
      <c r="DW15" s="1031"/>
      <c r="DX15" s="1031"/>
      <c r="DY15" s="1031"/>
      <c r="DZ15" s="1032"/>
      <c r="EA15" s="234"/>
    </row>
    <row r="16" spans="1:131" s="235" customFormat="1" ht="26.25" customHeight="1" x14ac:dyDescent="0.2">
      <c r="A16" s="238">
        <v>10</v>
      </c>
      <c r="B16" s="1068"/>
      <c r="C16" s="1069"/>
      <c r="D16" s="1069"/>
      <c r="E16" s="1069"/>
      <c r="F16" s="1069"/>
      <c r="G16" s="1069"/>
      <c r="H16" s="1069"/>
      <c r="I16" s="1069"/>
      <c r="J16" s="1069"/>
      <c r="K16" s="1069"/>
      <c r="L16" s="1069"/>
      <c r="M16" s="1069"/>
      <c r="N16" s="1069"/>
      <c r="O16" s="1069"/>
      <c r="P16" s="1070"/>
      <c r="Q16" s="1076"/>
      <c r="R16" s="1077"/>
      <c r="S16" s="1077"/>
      <c r="T16" s="1077"/>
      <c r="U16" s="1077"/>
      <c r="V16" s="1077"/>
      <c r="W16" s="1077"/>
      <c r="X16" s="1077"/>
      <c r="Y16" s="1077"/>
      <c r="Z16" s="1077"/>
      <c r="AA16" s="1077"/>
      <c r="AB16" s="1077"/>
      <c r="AC16" s="1077"/>
      <c r="AD16" s="1077"/>
      <c r="AE16" s="1078"/>
      <c r="AF16" s="1073"/>
      <c r="AG16" s="1074"/>
      <c r="AH16" s="1074"/>
      <c r="AI16" s="1074"/>
      <c r="AJ16" s="1075"/>
      <c r="AK16" s="1118"/>
      <c r="AL16" s="1119"/>
      <c r="AM16" s="1119"/>
      <c r="AN16" s="1119"/>
      <c r="AO16" s="1119"/>
      <c r="AP16" s="1119"/>
      <c r="AQ16" s="1119"/>
      <c r="AR16" s="1119"/>
      <c r="AS16" s="1119"/>
      <c r="AT16" s="1119"/>
      <c r="AU16" s="1120"/>
      <c r="AV16" s="1120"/>
      <c r="AW16" s="1120"/>
      <c r="AX16" s="1120"/>
      <c r="AY16" s="1121"/>
      <c r="AZ16" s="232"/>
      <c r="BA16" s="232"/>
      <c r="BB16" s="232"/>
      <c r="BC16" s="232"/>
      <c r="BD16" s="232"/>
      <c r="BE16" s="233"/>
      <c r="BF16" s="233"/>
      <c r="BG16" s="233"/>
      <c r="BH16" s="233"/>
      <c r="BI16" s="233"/>
      <c r="BJ16" s="233"/>
      <c r="BK16" s="233"/>
      <c r="BL16" s="233"/>
      <c r="BM16" s="233"/>
      <c r="BN16" s="233"/>
      <c r="BO16" s="233"/>
      <c r="BP16" s="233"/>
      <c r="BQ16" s="238">
        <v>10</v>
      </c>
      <c r="BR16" s="239"/>
      <c r="BS16" s="1030"/>
      <c r="BT16" s="1031"/>
      <c r="BU16" s="1031"/>
      <c r="BV16" s="1031"/>
      <c r="BW16" s="1031"/>
      <c r="BX16" s="1031"/>
      <c r="BY16" s="1031"/>
      <c r="BZ16" s="1031"/>
      <c r="CA16" s="1031"/>
      <c r="CB16" s="1031"/>
      <c r="CC16" s="1031"/>
      <c r="CD16" s="1031"/>
      <c r="CE16" s="1031"/>
      <c r="CF16" s="1031"/>
      <c r="CG16" s="1052"/>
      <c r="CH16" s="1027"/>
      <c r="CI16" s="1028"/>
      <c r="CJ16" s="1028"/>
      <c r="CK16" s="1028"/>
      <c r="CL16" s="1029"/>
      <c r="CM16" s="1027"/>
      <c r="CN16" s="1028"/>
      <c r="CO16" s="1028"/>
      <c r="CP16" s="1028"/>
      <c r="CQ16" s="1029"/>
      <c r="CR16" s="1027"/>
      <c r="CS16" s="1028"/>
      <c r="CT16" s="1028"/>
      <c r="CU16" s="1028"/>
      <c r="CV16" s="1029"/>
      <c r="CW16" s="1027"/>
      <c r="CX16" s="1028"/>
      <c r="CY16" s="1028"/>
      <c r="CZ16" s="1028"/>
      <c r="DA16" s="1029"/>
      <c r="DB16" s="1027"/>
      <c r="DC16" s="1028"/>
      <c r="DD16" s="1028"/>
      <c r="DE16" s="1028"/>
      <c r="DF16" s="1029"/>
      <c r="DG16" s="1027"/>
      <c r="DH16" s="1028"/>
      <c r="DI16" s="1028"/>
      <c r="DJ16" s="1028"/>
      <c r="DK16" s="1029"/>
      <c r="DL16" s="1027"/>
      <c r="DM16" s="1028"/>
      <c r="DN16" s="1028"/>
      <c r="DO16" s="1028"/>
      <c r="DP16" s="1029"/>
      <c r="DQ16" s="1027"/>
      <c r="DR16" s="1028"/>
      <c r="DS16" s="1028"/>
      <c r="DT16" s="1028"/>
      <c r="DU16" s="1029"/>
      <c r="DV16" s="1030"/>
      <c r="DW16" s="1031"/>
      <c r="DX16" s="1031"/>
      <c r="DY16" s="1031"/>
      <c r="DZ16" s="1032"/>
      <c r="EA16" s="234"/>
    </row>
    <row r="17" spans="1:131" s="235" customFormat="1" ht="26.25" customHeight="1" x14ac:dyDescent="0.2">
      <c r="A17" s="238">
        <v>11</v>
      </c>
      <c r="B17" s="1068"/>
      <c r="C17" s="1069"/>
      <c r="D17" s="1069"/>
      <c r="E17" s="1069"/>
      <c r="F17" s="1069"/>
      <c r="G17" s="1069"/>
      <c r="H17" s="1069"/>
      <c r="I17" s="1069"/>
      <c r="J17" s="1069"/>
      <c r="K17" s="1069"/>
      <c r="L17" s="1069"/>
      <c r="M17" s="1069"/>
      <c r="N17" s="1069"/>
      <c r="O17" s="1069"/>
      <c r="P17" s="1070"/>
      <c r="Q17" s="1076"/>
      <c r="R17" s="1077"/>
      <c r="S17" s="1077"/>
      <c r="T17" s="1077"/>
      <c r="U17" s="1077"/>
      <c r="V17" s="1077"/>
      <c r="W17" s="1077"/>
      <c r="X17" s="1077"/>
      <c r="Y17" s="1077"/>
      <c r="Z17" s="1077"/>
      <c r="AA17" s="1077"/>
      <c r="AB17" s="1077"/>
      <c r="AC17" s="1077"/>
      <c r="AD17" s="1077"/>
      <c r="AE17" s="1078"/>
      <c r="AF17" s="1073"/>
      <c r="AG17" s="1074"/>
      <c r="AH17" s="1074"/>
      <c r="AI17" s="1074"/>
      <c r="AJ17" s="1075"/>
      <c r="AK17" s="1118"/>
      <c r="AL17" s="1119"/>
      <c r="AM17" s="1119"/>
      <c r="AN17" s="1119"/>
      <c r="AO17" s="1119"/>
      <c r="AP17" s="1119"/>
      <c r="AQ17" s="1119"/>
      <c r="AR17" s="1119"/>
      <c r="AS17" s="1119"/>
      <c r="AT17" s="1119"/>
      <c r="AU17" s="1120"/>
      <c r="AV17" s="1120"/>
      <c r="AW17" s="1120"/>
      <c r="AX17" s="1120"/>
      <c r="AY17" s="1121"/>
      <c r="AZ17" s="232"/>
      <c r="BA17" s="232"/>
      <c r="BB17" s="232"/>
      <c r="BC17" s="232"/>
      <c r="BD17" s="232"/>
      <c r="BE17" s="233"/>
      <c r="BF17" s="233"/>
      <c r="BG17" s="233"/>
      <c r="BH17" s="233"/>
      <c r="BI17" s="233"/>
      <c r="BJ17" s="233"/>
      <c r="BK17" s="233"/>
      <c r="BL17" s="233"/>
      <c r="BM17" s="233"/>
      <c r="BN17" s="233"/>
      <c r="BO17" s="233"/>
      <c r="BP17" s="233"/>
      <c r="BQ17" s="238">
        <v>11</v>
      </c>
      <c r="BR17" s="239"/>
      <c r="BS17" s="1030"/>
      <c r="BT17" s="1031"/>
      <c r="BU17" s="1031"/>
      <c r="BV17" s="1031"/>
      <c r="BW17" s="1031"/>
      <c r="BX17" s="1031"/>
      <c r="BY17" s="1031"/>
      <c r="BZ17" s="1031"/>
      <c r="CA17" s="1031"/>
      <c r="CB17" s="1031"/>
      <c r="CC17" s="1031"/>
      <c r="CD17" s="1031"/>
      <c r="CE17" s="1031"/>
      <c r="CF17" s="1031"/>
      <c r="CG17" s="1052"/>
      <c r="CH17" s="1027"/>
      <c r="CI17" s="1028"/>
      <c r="CJ17" s="1028"/>
      <c r="CK17" s="1028"/>
      <c r="CL17" s="1029"/>
      <c r="CM17" s="1027"/>
      <c r="CN17" s="1028"/>
      <c r="CO17" s="1028"/>
      <c r="CP17" s="1028"/>
      <c r="CQ17" s="1029"/>
      <c r="CR17" s="1027"/>
      <c r="CS17" s="1028"/>
      <c r="CT17" s="1028"/>
      <c r="CU17" s="1028"/>
      <c r="CV17" s="1029"/>
      <c r="CW17" s="1027"/>
      <c r="CX17" s="1028"/>
      <c r="CY17" s="1028"/>
      <c r="CZ17" s="1028"/>
      <c r="DA17" s="1029"/>
      <c r="DB17" s="1027"/>
      <c r="DC17" s="1028"/>
      <c r="DD17" s="1028"/>
      <c r="DE17" s="1028"/>
      <c r="DF17" s="1029"/>
      <c r="DG17" s="1027"/>
      <c r="DH17" s="1028"/>
      <c r="DI17" s="1028"/>
      <c r="DJ17" s="1028"/>
      <c r="DK17" s="1029"/>
      <c r="DL17" s="1027"/>
      <c r="DM17" s="1028"/>
      <c r="DN17" s="1028"/>
      <c r="DO17" s="1028"/>
      <c r="DP17" s="1029"/>
      <c r="DQ17" s="1027"/>
      <c r="DR17" s="1028"/>
      <c r="DS17" s="1028"/>
      <c r="DT17" s="1028"/>
      <c r="DU17" s="1029"/>
      <c r="DV17" s="1030"/>
      <c r="DW17" s="1031"/>
      <c r="DX17" s="1031"/>
      <c r="DY17" s="1031"/>
      <c r="DZ17" s="1032"/>
      <c r="EA17" s="234"/>
    </row>
    <row r="18" spans="1:131" s="235" customFormat="1" ht="26.25" customHeight="1" x14ac:dyDescent="0.2">
      <c r="A18" s="238">
        <v>12</v>
      </c>
      <c r="B18" s="1068"/>
      <c r="C18" s="1069"/>
      <c r="D18" s="1069"/>
      <c r="E18" s="1069"/>
      <c r="F18" s="1069"/>
      <c r="G18" s="1069"/>
      <c r="H18" s="1069"/>
      <c r="I18" s="1069"/>
      <c r="J18" s="1069"/>
      <c r="K18" s="1069"/>
      <c r="L18" s="1069"/>
      <c r="M18" s="1069"/>
      <c r="N18" s="1069"/>
      <c r="O18" s="1069"/>
      <c r="P18" s="1070"/>
      <c r="Q18" s="1076"/>
      <c r="R18" s="1077"/>
      <c r="S18" s="1077"/>
      <c r="T18" s="1077"/>
      <c r="U18" s="1077"/>
      <c r="V18" s="1077"/>
      <c r="W18" s="1077"/>
      <c r="X18" s="1077"/>
      <c r="Y18" s="1077"/>
      <c r="Z18" s="1077"/>
      <c r="AA18" s="1077"/>
      <c r="AB18" s="1077"/>
      <c r="AC18" s="1077"/>
      <c r="AD18" s="1077"/>
      <c r="AE18" s="1078"/>
      <c r="AF18" s="1073"/>
      <c r="AG18" s="1074"/>
      <c r="AH18" s="1074"/>
      <c r="AI18" s="1074"/>
      <c r="AJ18" s="1075"/>
      <c r="AK18" s="1118"/>
      <c r="AL18" s="1119"/>
      <c r="AM18" s="1119"/>
      <c r="AN18" s="1119"/>
      <c r="AO18" s="1119"/>
      <c r="AP18" s="1119"/>
      <c r="AQ18" s="1119"/>
      <c r="AR18" s="1119"/>
      <c r="AS18" s="1119"/>
      <c r="AT18" s="1119"/>
      <c r="AU18" s="1120"/>
      <c r="AV18" s="1120"/>
      <c r="AW18" s="1120"/>
      <c r="AX18" s="1120"/>
      <c r="AY18" s="1121"/>
      <c r="AZ18" s="232"/>
      <c r="BA18" s="232"/>
      <c r="BB18" s="232"/>
      <c r="BC18" s="232"/>
      <c r="BD18" s="232"/>
      <c r="BE18" s="233"/>
      <c r="BF18" s="233"/>
      <c r="BG18" s="233"/>
      <c r="BH18" s="233"/>
      <c r="BI18" s="233"/>
      <c r="BJ18" s="233"/>
      <c r="BK18" s="233"/>
      <c r="BL18" s="233"/>
      <c r="BM18" s="233"/>
      <c r="BN18" s="233"/>
      <c r="BO18" s="233"/>
      <c r="BP18" s="233"/>
      <c r="BQ18" s="238">
        <v>12</v>
      </c>
      <c r="BR18" s="239"/>
      <c r="BS18" s="1030"/>
      <c r="BT18" s="1031"/>
      <c r="BU18" s="1031"/>
      <c r="BV18" s="1031"/>
      <c r="BW18" s="1031"/>
      <c r="BX18" s="1031"/>
      <c r="BY18" s="1031"/>
      <c r="BZ18" s="1031"/>
      <c r="CA18" s="1031"/>
      <c r="CB18" s="1031"/>
      <c r="CC18" s="1031"/>
      <c r="CD18" s="1031"/>
      <c r="CE18" s="1031"/>
      <c r="CF18" s="1031"/>
      <c r="CG18" s="1052"/>
      <c r="CH18" s="1027"/>
      <c r="CI18" s="1028"/>
      <c r="CJ18" s="1028"/>
      <c r="CK18" s="1028"/>
      <c r="CL18" s="1029"/>
      <c r="CM18" s="1027"/>
      <c r="CN18" s="1028"/>
      <c r="CO18" s="1028"/>
      <c r="CP18" s="1028"/>
      <c r="CQ18" s="1029"/>
      <c r="CR18" s="1027"/>
      <c r="CS18" s="1028"/>
      <c r="CT18" s="1028"/>
      <c r="CU18" s="1028"/>
      <c r="CV18" s="1029"/>
      <c r="CW18" s="1027"/>
      <c r="CX18" s="1028"/>
      <c r="CY18" s="1028"/>
      <c r="CZ18" s="1028"/>
      <c r="DA18" s="1029"/>
      <c r="DB18" s="1027"/>
      <c r="DC18" s="1028"/>
      <c r="DD18" s="1028"/>
      <c r="DE18" s="1028"/>
      <c r="DF18" s="1029"/>
      <c r="DG18" s="1027"/>
      <c r="DH18" s="1028"/>
      <c r="DI18" s="1028"/>
      <c r="DJ18" s="1028"/>
      <c r="DK18" s="1029"/>
      <c r="DL18" s="1027"/>
      <c r="DM18" s="1028"/>
      <c r="DN18" s="1028"/>
      <c r="DO18" s="1028"/>
      <c r="DP18" s="1029"/>
      <c r="DQ18" s="1027"/>
      <c r="DR18" s="1028"/>
      <c r="DS18" s="1028"/>
      <c r="DT18" s="1028"/>
      <c r="DU18" s="1029"/>
      <c r="DV18" s="1030"/>
      <c r="DW18" s="1031"/>
      <c r="DX18" s="1031"/>
      <c r="DY18" s="1031"/>
      <c r="DZ18" s="1032"/>
      <c r="EA18" s="234"/>
    </row>
    <row r="19" spans="1:131" s="235" customFormat="1" ht="26.25" customHeight="1" x14ac:dyDescent="0.2">
      <c r="A19" s="238">
        <v>13</v>
      </c>
      <c r="B19" s="1068"/>
      <c r="C19" s="1069"/>
      <c r="D19" s="1069"/>
      <c r="E19" s="1069"/>
      <c r="F19" s="1069"/>
      <c r="G19" s="1069"/>
      <c r="H19" s="1069"/>
      <c r="I19" s="1069"/>
      <c r="J19" s="1069"/>
      <c r="K19" s="1069"/>
      <c r="L19" s="1069"/>
      <c r="M19" s="1069"/>
      <c r="N19" s="1069"/>
      <c r="O19" s="1069"/>
      <c r="P19" s="1070"/>
      <c r="Q19" s="1076"/>
      <c r="R19" s="1077"/>
      <c r="S19" s="1077"/>
      <c r="T19" s="1077"/>
      <c r="U19" s="1077"/>
      <c r="V19" s="1077"/>
      <c r="W19" s="1077"/>
      <c r="X19" s="1077"/>
      <c r="Y19" s="1077"/>
      <c r="Z19" s="1077"/>
      <c r="AA19" s="1077"/>
      <c r="AB19" s="1077"/>
      <c r="AC19" s="1077"/>
      <c r="AD19" s="1077"/>
      <c r="AE19" s="1078"/>
      <c r="AF19" s="1073"/>
      <c r="AG19" s="1074"/>
      <c r="AH19" s="1074"/>
      <c r="AI19" s="1074"/>
      <c r="AJ19" s="1075"/>
      <c r="AK19" s="1118"/>
      <c r="AL19" s="1119"/>
      <c r="AM19" s="1119"/>
      <c r="AN19" s="1119"/>
      <c r="AO19" s="1119"/>
      <c r="AP19" s="1119"/>
      <c r="AQ19" s="1119"/>
      <c r="AR19" s="1119"/>
      <c r="AS19" s="1119"/>
      <c r="AT19" s="1119"/>
      <c r="AU19" s="1120"/>
      <c r="AV19" s="1120"/>
      <c r="AW19" s="1120"/>
      <c r="AX19" s="1120"/>
      <c r="AY19" s="1121"/>
      <c r="AZ19" s="232"/>
      <c r="BA19" s="232"/>
      <c r="BB19" s="232"/>
      <c r="BC19" s="232"/>
      <c r="BD19" s="232"/>
      <c r="BE19" s="233"/>
      <c r="BF19" s="233"/>
      <c r="BG19" s="233"/>
      <c r="BH19" s="233"/>
      <c r="BI19" s="233"/>
      <c r="BJ19" s="233"/>
      <c r="BK19" s="233"/>
      <c r="BL19" s="233"/>
      <c r="BM19" s="233"/>
      <c r="BN19" s="233"/>
      <c r="BO19" s="233"/>
      <c r="BP19" s="233"/>
      <c r="BQ19" s="238">
        <v>13</v>
      </c>
      <c r="BR19" s="239"/>
      <c r="BS19" s="1030"/>
      <c r="BT19" s="1031"/>
      <c r="BU19" s="1031"/>
      <c r="BV19" s="1031"/>
      <c r="BW19" s="1031"/>
      <c r="BX19" s="1031"/>
      <c r="BY19" s="1031"/>
      <c r="BZ19" s="1031"/>
      <c r="CA19" s="1031"/>
      <c r="CB19" s="1031"/>
      <c r="CC19" s="1031"/>
      <c r="CD19" s="1031"/>
      <c r="CE19" s="1031"/>
      <c r="CF19" s="1031"/>
      <c r="CG19" s="1052"/>
      <c r="CH19" s="1027"/>
      <c r="CI19" s="1028"/>
      <c r="CJ19" s="1028"/>
      <c r="CK19" s="1028"/>
      <c r="CL19" s="1029"/>
      <c r="CM19" s="1027"/>
      <c r="CN19" s="1028"/>
      <c r="CO19" s="1028"/>
      <c r="CP19" s="1028"/>
      <c r="CQ19" s="1029"/>
      <c r="CR19" s="1027"/>
      <c r="CS19" s="1028"/>
      <c r="CT19" s="1028"/>
      <c r="CU19" s="1028"/>
      <c r="CV19" s="1029"/>
      <c r="CW19" s="1027"/>
      <c r="CX19" s="1028"/>
      <c r="CY19" s="1028"/>
      <c r="CZ19" s="1028"/>
      <c r="DA19" s="1029"/>
      <c r="DB19" s="1027"/>
      <c r="DC19" s="1028"/>
      <c r="DD19" s="1028"/>
      <c r="DE19" s="1028"/>
      <c r="DF19" s="1029"/>
      <c r="DG19" s="1027"/>
      <c r="DH19" s="1028"/>
      <c r="DI19" s="1028"/>
      <c r="DJ19" s="1028"/>
      <c r="DK19" s="1029"/>
      <c r="DL19" s="1027"/>
      <c r="DM19" s="1028"/>
      <c r="DN19" s="1028"/>
      <c r="DO19" s="1028"/>
      <c r="DP19" s="1029"/>
      <c r="DQ19" s="1027"/>
      <c r="DR19" s="1028"/>
      <c r="DS19" s="1028"/>
      <c r="DT19" s="1028"/>
      <c r="DU19" s="1029"/>
      <c r="DV19" s="1030"/>
      <c r="DW19" s="1031"/>
      <c r="DX19" s="1031"/>
      <c r="DY19" s="1031"/>
      <c r="DZ19" s="1032"/>
      <c r="EA19" s="234"/>
    </row>
    <row r="20" spans="1:131" s="235" customFormat="1" ht="26.25" customHeight="1" x14ac:dyDescent="0.2">
      <c r="A20" s="238">
        <v>14</v>
      </c>
      <c r="B20" s="1068"/>
      <c r="C20" s="1069"/>
      <c r="D20" s="1069"/>
      <c r="E20" s="1069"/>
      <c r="F20" s="1069"/>
      <c r="G20" s="1069"/>
      <c r="H20" s="1069"/>
      <c r="I20" s="1069"/>
      <c r="J20" s="1069"/>
      <c r="K20" s="1069"/>
      <c r="L20" s="1069"/>
      <c r="M20" s="1069"/>
      <c r="N20" s="1069"/>
      <c r="O20" s="1069"/>
      <c r="P20" s="1070"/>
      <c r="Q20" s="1076"/>
      <c r="R20" s="1077"/>
      <c r="S20" s="1077"/>
      <c r="T20" s="1077"/>
      <c r="U20" s="1077"/>
      <c r="V20" s="1077"/>
      <c r="W20" s="1077"/>
      <c r="X20" s="1077"/>
      <c r="Y20" s="1077"/>
      <c r="Z20" s="1077"/>
      <c r="AA20" s="1077"/>
      <c r="AB20" s="1077"/>
      <c r="AC20" s="1077"/>
      <c r="AD20" s="1077"/>
      <c r="AE20" s="1078"/>
      <c r="AF20" s="1073"/>
      <c r="AG20" s="1074"/>
      <c r="AH20" s="1074"/>
      <c r="AI20" s="1074"/>
      <c r="AJ20" s="1075"/>
      <c r="AK20" s="1118"/>
      <c r="AL20" s="1119"/>
      <c r="AM20" s="1119"/>
      <c r="AN20" s="1119"/>
      <c r="AO20" s="1119"/>
      <c r="AP20" s="1119"/>
      <c r="AQ20" s="1119"/>
      <c r="AR20" s="1119"/>
      <c r="AS20" s="1119"/>
      <c r="AT20" s="1119"/>
      <c r="AU20" s="1120"/>
      <c r="AV20" s="1120"/>
      <c r="AW20" s="1120"/>
      <c r="AX20" s="1120"/>
      <c r="AY20" s="1121"/>
      <c r="AZ20" s="232"/>
      <c r="BA20" s="232"/>
      <c r="BB20" s="232"/>
      <c r="BC20" s="232"/>
      <c r="BD20" s="232"/>
      <c r="BE20" s="233"/>
      <c r="BF20" s="233"/>
      <c r="BG20" s="233"/>
      <c r="BH20" s="233"/>
      <c r="BI20" s="233"/>
      <c r="BJ20" s="233"/>
      <c r="BK20" s="233"/>
      <c r="BL20" s="233"/>
      <c r="BM20" s="233"/>
      <c r="BN20" s="233"/>
      <c r="BO20" s="233"/>
      <c r="BP20" s="233"/>
      <c r="BQ20" s="238">
        <v>14</v>
      </c>
      <c r="BR20" s="239"/>
      <c r="BS20" s="1030"/>
      <c r="BT20" s="1031"/>
      <c r="BU20" s="1031"/>
      <c r="BV20" s="1031"/>
      <c r="BW20" s="1031"/>
      <c r="BX20" s="1031"/>
      <c r="BY20" s="1031"/>
      <c r="BZ20" s="1031"/>
      <c r="CA20" s="1031"/>
      <c r="CB20" s="1031"/>
      <c r="CC20" s="1031"/>
      <c r="CD20" s="1031"/>
      <c r="CE20" s="1031"/>
      <c r="CF20" s="1031"/>
      <c r="CG20" s="1052"/>
      <c r="CH20" s="1027"/>
      <c r="CI20" s="1028"/>
      <c r="CJ20" s="1028"/>
      <c r="CK20" s="1028"/>
      <c r="CL20" s="1029"/>
      <c r="CM20" s="1027"/>
      <c r="CN20" s="1028"/>
      <c r="CO20" s="1028"/>
      <c r="CP20" s="1028"/>
      <c r="CQ20" s="1029"/>
      <c r="CR20" s="1027"/>
      <c r="CS20" s="1028"/>
      <c r="CT20" s="1028"/>
      <c r="CU20" s="1028"/>
      <c r="CV20" s="1029"/>
      <c r="CW20" s="1027"/>
      <c r="CX20" s="1028"/>
      <c r="CY20" s="1028"/>
      <c r="CZ20" s="1028"/>
      <c r="DA20" s="1029"/>
      <c r="DB20" s="1027"/>
      <c r="DC20" s="1028"/>
      <c r="DD20" s="1028"/>
      <c r="DE20" s="1028"/>
      <c r="DF20" s="1029"/>
      <c r="DG20" s="1027"/>
      <c r="DH20" s="1028"/>
      <c r="DI20" s="1028"/>
      <c r="DJ20" s="1028"/>
      <c r="DK20" s="1029"/>
      <c r="DL20" s="1027"/>
      <c r="DM20" s="1028"/>
      <c r="DN20" s="1028"/>
      <c r="DO20" s="1028"/>
      <c r="DP20" s="1029"/>
      <c r="DQ20" s="1027"/>
      <c r="DR20" s="1028"/>
      <c r="DS20" s="1028"/>
      <c r="DT20" s="1028"/>
      <c r="DU20" s="1029"/>
      <c r="DV20" s="1030"/>
      <c r="DW20" s="1031"/>
      <c r="DX20" s="1031"/>
      <c r="DY20" s="1031"/>
      <c r="DZ20" s="1032"/>
      <c r="EA20" s="234"/>
    </row>
    <row r="21" spans="1:131" s="235" customFormat="1" ht="26.25" customHeight="1" thickBot="1" x14ac:dyDescent="0.25">
      <c r="A21" s="238">
        <v>15</v>
      </c>
      <c r="B21" s="1068"/>
      <c r="C21" s="1069"/>
      <c r="D21" s="1069"/>
      <c r="E21" s="1069"/>
      <c r="F21" s="1069"/>
      <c r="G21" s="1069"/>
      <c r="H21" s="1069"/>
      <c r="I21" s="1069"/>
      <c r="J21" s="1069"/>
      <c r="K21" s="1069"/>
      <c r="L21" s="1069"/>
      <c r="M21" s="1069"/>
      <c r="N21" s="1069"/>
      <c r="O21" s="1069"/>
      <c r="P21" s="1070"/>
      <c r="Q21" s="1076"/>
      <c r="R21" s="1077"/>
      <c r="S21" s="1077"/>
      <c r="T21" s="1077"/>
      <c r="U21" s="1077"/>
      <c r="V21" s="1077"/>
      <c r="W21" s="1077"/>
      <c r="X21" s="1077"/>
      <c r="Y21" s="1077"/>
      <c r="Z21" s="1077"/>
      <c r="AA21" s="1077"/>
      <c r="AB21" s="1077"/>
      <c r="AC21" s="1077"/>
      <c r="AD21" s="1077"/>
      <c r="AE21" s="1078"/>
      <c r="AF21" s="1073"/>
      <c r="AG21" s="1074"/>
      <c r="AH21" s="1074"/>
      <c r="AI21" s="1074"/>
      <c r="AJ21" s="1075"/>
      <c r="AK21" s="1118"/>
      <c r="AL21" s="1119"/>
      <c r="AM21" s="1119"/>
      <c r="AN21" s="1119"/>
      <c r="AO21" s="1119"/>
      <c r="AP21" s="1119"/>
      <c r="AQ21" s="1119"/>
      <c r="AR21" s="1119"/>
      <c r="AS21" s="1119"/>
      <c r="AT21" s="1119"/>
      <c r="AU21" s="1120"/>
      <c r="AV21" s="1120"/>
      <c r="AW21" s="1120"/>
      <c r="AX21" s="1120"/>
      <c r="AY21" s="1121"/>
      <c r="AZ21" s="232"/>
      <c r="BA21" s="232"/>
      <c r="BB21" s="232"/>
      <c r="BC21" s="232"/>
      <c r="BD21" s="232"/>
      <c r="BE21" s="233"/>
      <c r="BF21" s="233"/>
      <c r="BG21" s="233"/>
      <c r="BH21" s="233"/>
      <c r="BI21" s="233"/>
      <c r="BJ21" s="233"/>
      <c r="BK21" s="233"/>
      <c r="BL21" s="233"/>
      <c r="BM21" s="233"/>
      <c r="BN21" s="233"/>
      <c r="BO21" s="233"/>
      <c r="BP21" s="233"/>
      <c r="BQ21" s="238">
        <v>15</v>
      </c>
      <c r="BR21" s="239"/>
      <c r="BS21" s="1030"/>
      <c r="BT21" s="1031"/>
      <c r="BU21" s="1031"/>
      <c r="BV21" s="1031"/>
      <c r="BW21" s="1031"/>
      <c r="BX21" s="1031"/>
      <c r="BY21" s="1031"/>
      <c r="BZ21" s="1031"/>
      <c r="CA21" s="1031"/>
      <c r="CB21" s="1031"/>
      <c r="CC21" s="1031"/>
      <c r="CD21" s="1031"/>
      <c r="CE21" s="1031"/>
      <c r="CF21" s="1031"/>
      <c r="CG21" s="1052"/>
      <c r="CH21" s="1027"/>
      <c r="CI21" s="1028"/>
      <c r="CJ21" s="1028"/>
      <c r="CK21" s="1028"/>
      <c r="CL21" s="1029"/>
      <c r="CM21" s="1027"/>
      <c r="CN21" s="1028"/>
      <c r="CO21" s="1028"/>
      <c r="CP21" s="1028"/>
      <c r="CQ21" s="1029"/>
      <c r="CR21" s="1027"/>
      <c r="CS21" s="1028"/>
      <c r="CT21" s="1028"/>
      <c r="CU21" s="1028"/>
      <c r="CV21" s="1029"/>
      <c r="CW21" s="1027"/>
      <c r="CX21" s="1028"/>
      <c r="CY21" s="1028"/>
      <c r="CZ21" s="1028"/>
      <c r="DA21" s="1029"/>
      <c r="DB21" s="1027"/>
      <c r="DC21" s="1028"/>
      <c r="DD21" s="1028"/>
      <c r="DE21" s="1028"/>
      <c r="DF21" s="1029"/>
      <c r="DG21" s="1027"/>
      <c r="DH21" s="1028"/>
      <c r="DI21" s="1028"/>
      <c r="DJ21" s="1028"/>
      <c r="DK21" s="1029"/>
      <c r="DL21" s="1027"/>
      <c r="DM21" s="1028"/>
      <c r="DN21" s="1028"/>
      <c r="DO21" s="1028"/>
      <c r="DP21" s="1029"/>
      <c r="DQ21" s="1027"/>
      <c r="DR21" s="1028"/>
      <c r="DS21" s="1028"/>
      <c r="DT21" s="1028"/>
      <c r="DU21" s="1029"/>
      <c r="DV21" s="1030"/>
      <c r="DW21" s="1031"/>
      <c r="DX21" s="1031"/>
      <c r="DY21" s="1031"/>
      <c r="DZ21" s="1032"/>
      <c r="EA21" s="234"/>
    </row>
    <row r="22" spans="1:131" s="235" customFormat="1" ht="26.25" customHeight="1" x14ac:dyDescent="0.2">
      <c r="A22" s="238">
        <v>16</v>
      </c>
      <c r="B22" s="1068"/>
      <c r="C22" s="1069"/>
      <c r="D22" s="1069"/>
      <c r="E22" s="1069"/>
      <c r="F22" s="1069"/>
      <c r="G22" s="1069"/>
      <c r="H22" s="1069"/>
      <c r="I22" s="1069"/>
      <c r="J22" s="1069"/>
      <c r="K22" s="1069"/>
      <c r="L22" s="1069"/>
      <c r="M22" s="1069"/>
      <c r="N22" s="1069"/>
      <c r="O22" s="1069"/>
      <c r="P22" s="1070"/>
      <c r="Q22" s="1111"/>
      <c r="R22" s="1112"/>
      <c r="S22" s="1112"/>
      <c r="T22" s="1112"/>
      <c r="U22" s="1112"/>
      <c r="V22" s="1112"/>
      <c r="W22" s="1112"/>
      <c r="X22" s="1112"/>
      <c r="Y22" s="1112"/>
      <c r="Z22" s="1112"/>
      <c r="AA22" s="1112"/>
      <c r="AB22" s="1112"/>
      <c r="AC22" s="1112"/>
      <c r="AD22" s="1112"/>
      <c r="AE22" s="1113"/>
      <c r="AF22" s="1073"/>
      <c r="AG22" s="1074"/>
      <c r="AH22" s="1074"/>
      <c r="AI22" s="1074"/>
      <c r="AJ22" s="1075"/>
      <c r="AK22" s="1114"/>
      <c r="AL22" s="1115"/>
      <c r="AM22" s="1115"/>
      <c r="AN22" s="1115"/>
      <c r="AO22" s="1115"/>
      <c r="AP22" s="1115"/>
      <c r="AQ22" s="1115"/>
      <c r="AR22" s="1115"/>
      <c r="AS22" s="1115"/>
      <c r="AT22" s="1115"/>
      <c r="AU22" s="1116"/>
      <c r="AV22" s="1116"/>
      <c r="AW22" s="1116"/>
      <c r="AX22" s="1116"/>
      <c r="AY22" s="1117"/>
      <c r="AZ22" s="1066" t="s">
        <v>375</v>
      </c>
      <c r="BA22" s="1066"/>
      <c r="BB22" s="1066"/>
      <c r="BC22" s="1066"/>
      <c r="BD22" s="1067"/>
      <c r="BE22" s="233"/>
      <c r="BF22" s="233"/>
      <c r="BG22" s="233"/>
      <c r="BH22" s="233"/>
      <c r="BI22" s="233"/>
      <c r="BJ22" s="233"/>
      <c r="BK22" s="233"/>
      <c r="BL22" s="233"/>
      <c r="BM22" s="233"/>
      <c r="BN22" s="233"/>
      <c r="BO22" s="233"/>
      <c r="BP22" s="233"/>
      <c r="BQ22" s="238">
        <v>16</v>
      </c>
      <c r="BR22" s="239"/>
      <c r="BS22" s="1030"/>
      <c r="BT22" s="1031"/>
      <c r="BU22" s="1031"/>
      <c r="BV22" s="1031"/>
      <c r="BW22" s="1031"/>
      <c r="BX22" s="1031"/>
      <c r="BY22" s="1031"/>
      <c r="BZ22" s="1031"/>
      <c r="CA22" s="1031"/>
      <c r="CB22" s="1031"/>
      <c r="CC22" s="1031"/>
      <c r="CD22" s="1031"/>
      <c r="CE22" s="1031"/>
      <c r="CF22" s="1031"/>
      <c r="CG22" s="1052"/>
      <c r="CH22" s="1027"/>
      <c r="CI22" s="1028"/>
      <c r="CJ22" s="1028"/>
      <c r="CK22" s="1028"/>
      <c r="CL22" s="1029"/>
      <c r="CM22" s="1027"/>
      <c r="CN22" s="1028"/>
      <c r="CO22" s="1028"/>
      <c r="CP22" s="1028"/>
      <c r="CQ22" s="1029"/>
      <c r="CR22" s="1027"/>
      <c r="CS22" s="1028"/>
      <c r="CT22" s="1028"/>
      <c r="CU22" s="1028"/>
      <c r="CV22" s="1029"/>
      <c r="CW22" s="1027"/>
      <c r="CX22" s="1028"/>
      <c r="CY22" s="1028"/>
      <c r="CZ22" s="1028"/>
      <c r="DA22" s="1029"/>
      <c r="DB22" s="1027"/>
      <c r="DC22" s="1028"/>
      <c r="DD22" s="1028"/>
      <c r="DE22" s="1028"/>
      <c r="DF22" s="1029"/>
      <c r="DG22" s="1027"/>
      <c r="DH22" s="1028"/>
      <c r="DI22" s="1028"/>
      <c r="DJ22" s="1028"/>
      <c r="DK22" s="1029"/>
      <c r="DL22" s="1027"/>
      <c r="DM22" s="1028"/>
      <c r="DN22" s="1028"/>
      <c r="DO22" s="1028"/>
      <c r="DP22" s="1029"/>
      <c r="DQ22" s="1027"/>
      <c r="DR22" s="1028"/>
      <c r="DS22" s="1028"/>
      <c r="DT22" s="1028"/>
      <c r="DU22" s="1029"/>
      <c r="DV22" s="1030"/>
      <c r="DW22" s="1031"/>
      <c r="DX22" s="1031"/>
      <c r="DY22" s="1031"/>
      <c r="DZ22" s="1032"/>
      <c r="EA22" s="234"/>
    </row>
    <row r="23" spans="1:131" s="235" customFormat="1" ht="26.25" customHeight="1" thickBot="1" x14ac:dyDescent="0.25">
      <c r="A23" s="240" t="s">
        <v>376</v>
      </c>
      <c r="B23" s="973" t="s">
        <v>377</v>
      </c>
      <c r="C23" s="974"/>
      <c r="D23" s="974"/>
      <c r="E23" s="974"/>
      <c r="F23" s="974"/>
      <c r="G23" s="974"/>
      <c r="H23" s="974"/>
      <c r="I23" s="974"/>
      <c r="J23" s="974"/>
      <c r="K23" s="974"/>
      <c r="L23" s="974"/>
      <c r="M23" s="974"/>
      <c r="N23" s="974"/>
      <c r="O23" s="974"/>
      <c r="P23" s="984"/>
      <c r="Q23" s="1105">
        <v>5422</v>
      </c>
      <c r="R23" s="1099"/>
      <c r="S23" s="1099"/>
      <c r="T23" s="1099"/>
      <c r="U23" s="1099"/>
      <c r="V23" s="1099">
        <v>5219</v>
      </c>
      <c r="W23" s="1099"/>
      <c r="X23" s="1099"/>
      <c r="Y23" s="1099"/>
      <c r="Z23" s="1099"/>
      <c r="AA23" s="1099">
        <v>203</v>
      </c>
      <c r="AB23" s="1099"/>
      <c r="AC23" s="1099"/>
      <c r="AD23" s="1099"/>
      <c r="AE23" s="1106"/>
      <c r="AF23" s="1107">
        <v>135</v>
      </c>
      <c r="AG23" s="1099"/>
      <c r="AH23" s="1099"/>
      <c r="AI23" s="1099"/>
      <c r="AJ23" s="1108"/>
      <c r="AK23" s="1109"/>
      <c r="AL23" s="1110"/>
      <c r="AM23" s="1110"/>
      <c r="AN23" s="1110"/>
      <c r="AO23" s="1110"/>
      <c r="AP23" s="1099">
        <v>3466</v>
      </c>
      <c r="AQ23" s="1099"/>
      <c r="AR23" s="1099"/>
      <c r="AS23" s="1099"/>
      <c r="AT23" s="1099"/>
      <c r="AU23" s="1100"/>
      <c r="AV23" s="1100"/>
      <c r="AW23" s="1100"/>
      <c r="AX23" s="1100"/>
      <c r="AY23" s="1101"/>
      <c r="AZ23" s="1102" t="s">
        <v>122</v>
      </c>
      <c r="BA23" s="1103"/>
      <c r="BB23" s="1103"/>
      <c r="BC23" s="1103"/>
      <c r="BD23" s="1104"/>
      <c r="BE23" s="233"/>
      <c r="BF23" s="233"/>
      <c r="BG23" s="233"/>
      <c r="BH23" s="233"/>
      <c r="BI23" s="233"/>
      <c r="BJ23" s="233"/>
      <c r="BK23" s="233"/>
      <c r="BL23" s="233"/>
      <c r="BM23" s="233"/>
      <c r="BN23" s="233"/>
      <c r="BO23" s="233"/>
      <c r="BP23" s="233"/>
      <c r="BQ23" s="238">
        <v>17</v>
      </c>
      <c r="BR23" s="239"/>
      <c r="BS23" s="1030"/>
      <c r="BT23" s="1031"/>
      <c r="BU23" s="1031"/>
      <c r="BV23" s="1031"/>
      <c r="BW23" s="1031"/>
      <c r="BX23" s="1031"/>
      <c r="BY23" s="1031"/>
      <c r="BZ23" s="1031"/>
      <c r="CA23" s="1031"/>
      <c r="CB23" s="1031"/>
      <c r="CC23" s="1031"/>
      <c r="CD23" s="1031"/>
      <c r="CE23" s="1031"/>
      <c r="CF23" s="1031"/>
      <c r="CG23" s="1052"/>
      <c r="CH23" s="1027"/>
      <c r="CI23" s="1028"/>
      <c r="CJ23" s="1028"/>
      <c r="CK23" s="1028"/>
      <c r="CL23" s="1029"/>
      <c r="CM23" s="1027"/>
      <c r="CN23" s="1028"/>
      <c r="CO23" s="1028"/>
      <c r="CP23" s="1028"/>
      <c r="CQ23" s="1029"/>
      <c r="CR23" s="1027"/>
      <c r="CS23" s="1028"/>
      <c r="CT23" s="1028"/>
      <c r="CU23" s="1028"/>
      <c r="CV23" s="1029"/>
      <c r="CW23" s="1027"/>
      <c r="CX23" s="1028"/>
      <c r="CY23" s="1028"/>
      <c r="CZ23" s="1028"/>
      <c r="DA23" s="1029"/>
      <c r="DB23" s="1027"/>
      <c r="DC23" s="1028"/>
      <c r="DD23" s="1028"/>
      <c r="DE23" s="1028"/>
      <c r="DF23" s="1029"/>
      <c r="DG23" s="1027"/>
      <c r="DH23" s="1028"/>
      <c r="DI23" s="1028"/>
      <c r="DJ23" s="1028"/>
      <c r="DK23" s="1029"/>
      <c r="DL23" s="1027"/>
      <c r="DM23" s="1028"/>
      <c r="DN23" s="1028"/>
      <c r="DO23" s="1028"/>
      <c r="DP23" s="1029"/>
      <c r="DQ23" s="1027"/>
      <c r="DR23" s="1028"/>
      <c r="DS23" s="1028"/>
      <c r="DT23" s="1028"/>
      <c r="DU23" s="1029"/>
      <c r="DV23" s="1030"/>
      <c r="DW23" s="1031"/>
      <c r="DX23" s="1031"/>
      <c r="DY23" s="1031"/>
      <c r="DZ23" s="1032"/>
      <c r="EA23" s="234"/>
    </row>
    <row r="24" spans="1:131" s="235" customFormat="1" ht="26.25" customHeight="1" x14ac:dyDescent="0.2">
      <c r="A24" s="1098" t="s">
        <v>378</v>
      </c>
      <c r="B24" s="1098"/>
      <c r="C24" s="1098"/>
      <c r="D24" s="1098"/>
      <c r="E24" s="1098"/>
      <c r="F24" s="1098"/>
      <c r="G24" s="1098"/>
      <c r="H24" s="1098"/>
      <c r="I24" s="1098"/>
      <c r="J24" s="1098"/>
      <c r="K24" s="1098"/>
      <c r="L24" s="1098"/>
      <c r="M24" s="1098"/>
      <c r="N24" s="1098"/>
      <c r="O24" s="1098"/>
      <c r="P24" s="1098"/>
      <c r="Q24" s="1098"/>
      <c r="R24" s="1098"/>
      <c r="S24" s="1098"/>
      <c r="T24" s="1098"/>
      <c r="U24" s="1098"/>
      <c r="V24" s="1098"/>
      <c r="W24" s="1098"/>
      <c r="X24" s="1098"/>
      <c r="Y24" s="1098"/>
      <c r="Z24" s="1098"/>
      <c r="AA24" s="1098"/>
      <c r="AB24" s="1098"/>
      <c r="AC24" s="1098"/>
      <c r="AD24" s="1098"/>
      <c r="AE24" s="1098"/>
      <c r="AF24" s="1098"/>
      <c r="AG24" s="1098"/>
      <c r="AH24" s="1098"/>
      <c r="AI24" s="1098"/>
      <c r="AJ24" s="1098"/>
      <c r="AK24" s="1098"/>
      <c r="AL24" s="1098"/>
      <c r="AM24" s="1098"/>
      <c r="AN24" s="1098"/>
      <c r="AO24" s="1098"/>
      <c r="AP24" s="1098"/>
      <c r="AQ24" s="1098"/>
      <c r="AR24" s="1098"/>
      <c r="AS24" s="1098"/>
      <c r="AT24" s="1098"/>
      <c r="AU24" s="1098"/>
      <c r="AV24" s="1098"/>
      <c r="AW24" s="1098"/>
      <c r="AX24" s="1098"/>
      <c r="AY24" s="1098"/>
      <c r="AZ24" s="232"/>
      <c r="BA24" s="232"/>
      <c r="BB24" s="232"/>
      <c r="BC24" s="232"/>
      <c r="BD24" s="232"/>
      <c r="BE24" s="233"/>
      <c r="BF24" s="233"/>
      <c r="BG24" s="233"/>
      <c r="BH24" s="233"/>
      <c r="BI24" s="233"/>
      <c r="BJ24" s="233"/>
      <c r="BK24" s="233"/>
      <c r="BL24" s="233"/>
      <c r="BM24" s="233"/>
      <c r="BN24" s="233"/>
      <c r="BO24" s="233"/>
      <c r="BP24" s="233"/>
      <c r="BQ24" s="238">
        <v>18</v>
      </c>
      <c r="BR24" s="239"/>
      <c r="BS24" s="1030"/>
      <c r="BT24" s="1031"/>
      <c r="BU24" s="1031"/>
      <c r="BV24" s="1031"/>
      <c r="BW24" s="1031"/>
      <c r="BX24" s="1031"/>
      <c r="BY24" s="1031"/>
      <c r="BZ24" s="1031"/>
      <c r="CA24" s="1031"/>
      <c r="CB24" s="1031"/>
      <c r="CC24" s="1031"/>
      <c r="CD24" s="1031"/>
      <c r="CE24" s="1031"/>
      <c r="CF24" s="1031"/>
      <c r="CG24" s="1052"/>
      <c r="CH24" s="1027"/>
      <c r="CI24" s="1028"/>
      <c r="CJ24" s="1028"/>
      <c r="CK24" s="1028"/>
      <c r="CL24" s="1029"/>
      <c r="CM24" s="1027"/>
      <c r="CN24" s="1028"/>
      <c r="CO24" s="1028"/>
      <c r="CP24" s="1028"/>
      <c r="CQ24" s="1029"/>
      <c r="CR24" s="1027"/>
      <c r="CS24" s="1028"/>
      <c r="CT24" s="1028"/>
      <c r="CU24" s="1028"/>
      <c r="CV24" s="1029"/>
      <c r="CW24" s="1027"/>
      <c r="CX24" s="1028"/>
      <c r="CY24" s="1028"/>
      <c r="CZ24" s="1028"/>
      <c r="DA24" s="1029"/>
      <c r="DB24" s="1027"/>
      <c r="DC24" s="1028"/>
      <c r="DD24" s="1028"/>
      <c r="DE24" s="1028"/>
      <c r="DF24" s="1029"/>
      <c r="DG24" s="1027"/>
      <c r="DH24" s="1028"/>
      <c r="DI24" s="1028"/>
      <c r="DJ24" s="1028"/>
      <c r="DK24" s="1029"/>
      <c r="DL24" s="1027"/>
      <c r="DM24" s="1028"/>
      <c r="DN24" s="1028"/>
      <c r="DO24" s="1028"/>
      <c r="DP24" s="1029"/>
      <c r="DQ24" s="1027"/>
      <c r="DR24" s="1028"/>
      <c r="DS24" s="1028"/>
      <c r="DT24" s="1028"/>
      <c r="DU24" s="1029"/>
      <c r="DV24" s="1030"/>
      <c r="DW24" s="1031"/>
      <c r="DX24" s="1031"/>
      <c r="DY24" s="1031"/>
      <c r="DZ24" s="1032"/>
      <c r="EA24" s="234"/>
    </row>
    <row r="25" spans="1:131" ht="26.25" customHeight="1" thickBot="1" x14ac:dyDescent="0.25">
      <c r="A25" s="1097" t="s">
        <v>379</v>
      </c>
      <c r="B25" s="1097"/>
      <c r="C25" s="1097"/>
      <c r="D25" s="1097"/>
      <c r="E25" s="1097"/>
      <c r="F25" s="1097"/>
      <c r="G25" s="1097"/>
      <c r="H25" s="1097"/>
      <c r="I25" s="1097"/>
      <c r="J25" s="1097"/>
      <c r="K25" s="1097"/>
      <c r="L25" s="1097"/>
      <c r="M25" s="1097"/>
      <c r="N25" s="1097"/>
      <c r="O25" s="1097"/>
      <c r="P25" s="1097"/>
      <c r="Q25" s="1097"/>
      <c r="R25" s="1097"/>
      <c r="S25" s="1097"/>
      <c r="T25" s="1097"/>
      <c r="U25" s="1097"/>
      <c r="V25" s="1097"/>
      <c r="W25" s="1097"/>
      <c r="X25" s="1097"/>
      <c r="Y25" s="1097"/>
      <c r="Z25" s="1097"/>
      <c r="AA25" s="1097"/>
      <c r="AB25" s="1097"/>
      <c r="AC25" s="1097"/>
      <c r="AD25" s="1097"/>
      <c r="AE25" s="1097"/>
      <c r="AF25" s="1097"/>
      <c r="AG25" s="1097"/>
      <c r="AH25" s="1097"/>
      <c r="AI25" s="1097"/>
      <c r="AJ25" s="1097"/>
      <c r="AK25" s="1097"/>
      <c r="AL25" s="1097"/>
      <c r="AM25" s="1097"/>
      <c r="AN25" s="1097"/>
      <c r="AO25" s="1097"/>
      <c r="AP25" s="1097"/>
      <c r="AQ25" s="1097"/>
      <c r="AR25" s="1097"/>
      <c r="AS25" s="1097"/>
      <c r="AT25" s="1097"/>
      <c r="AU25" s="1097"/>
      <c r="AV25" s="1097"/>
      <c r="AW25" s="1097"/>
      <c r="AX25" s="1097"/>
      <c r="AY25" s="1097"/>
      <c r="AZ25" s="1097"/>
      <c r="BA25" s="1097"/>
      <c r="BB25" s="1097"/>
      <c r="BC25" s="1097"/>
      <c r="BD25" s="1097"/>
      <c r="BE25" s="1097"/>
      <c r="BF25" s="1097"/>
      <c r="BG25" s="1097"/>
      <c r="BH25" s="1097"/>
      <c r="BI25" s="1097"/>
      <c r="BJ25" s="232"/>
      <c r="BK25" s="232"/>
      <c r="BL25" s="232"/>
      <c r="BM25" s="232"/>
      <c r="BN25" s="232"/>
      <c r="BO25" s="241"/>
      <c r="BP25" s="241"/>
      <c r="BQ25" s="238">
        <v>19</v>
      </c>
      <c r="BR25" s="239"/>
      <c r="BS25" s="1030"/>
      <c r="BT25" s="1031"/>
      <c r="BU25" s="1031"/>
      <c r="BV25" s="1031"/>
      <c r="BW25" s="1031"/>
      <c r="BX25" s="1031"/>
      <c r="BY25" s="1031"/>
      <c r="BZ25" s="1031"/>
      <c r="CA25" s="1031"/>
      <c r="CB25" s="1031"/>
      <c r="CC25" s="1031"/>
      <c r="CD25" s="1031"/>
      <c r="CE25" s="1031"/>
      <c r="CF25" s="1031"/>
      <c r="CG25" s="1052"/>
      <c r="CH25" s="1027"/>
      <c r="CI25" s="1028"/>
      <c r="CJ25" s="1028"/>
      <c r="CK25" s="1028"/>
      <c r="CL25" s="1029"/>
      <c r="CM25" s="1027"/>
      <c r="CN25" s="1028"/>
      <c r="CO25" s="1028"/>
      <c r="CP25" s="1028"/>
      <c r="CQ25" s="1029"/>
      <c r="CR25" s="1027"/>
      <c r="CS25" s="1028"/>
      <c r="CT25" s="1028"/>
      <c r="CU25" s="1028"/>
      <c r="CV25" s="1029"/>
      <c r="CW25" s="1027"/>
      <c r="CX25" s="1028"/>
      <c r="CY25" s="1028"/>
      <c r="CZ25" s="1028"/>
      <c r="DA25" s="1029"/>
      <c r="DB25" s="1027"/>
      <c r="DC25" s="1028"/>
      <c r="DD25" s="1028"/>
      <c r="DE25" s="1028"/>
      <c r="DF25" s="1029"/>
      <c r="DG25" s="1027"/>
      <c r="DH25" s="1028"/>
      <c r="DI25" s="1028"/>
      <c r="DJ25" s="1028"/>
      <c r="DK25" s="1029"/>
      <c r="DL25" s="1027"/>
      <c r="DM25" s="1028"/>
      <c r="DN25" s="1028"/>
      <c r="DO25" s="1028"/>
      <c r="DP25" s="1029"/>
      <c r="DQ25" s="1027"/>
      <c r="DR25" s="1028"/>
      <c r="DS25" s="1028"/>
      <c r="DT25" s="1028"/>
      <c r="DU25" s="1029"/>
      <c r="DV25" s="1030"/>
      <c r="DW25" s="1031"/>
      <c r="DX25" s="1031"/>
      <c r="DY25" s="1031"/>
      <c r="DZ25" s="1032"/>
      <c r="EA25" s="230"/>
    </row>
    <row r="26" spans="1:131" ht="26.25" customHeight="1" x14ac:dyDescent="0.2">
      <c r="A26" s="1033" t="s">
        <v>357</v>
      </c>
      <c r="B26" s="1034"/>
      <c r="C26" s="1034"/>
      <c r="D26" s="1034"/>
      <c r="E26" s="1034"/>
      <c r="F26" s="1034"/>
      <c r="G26" s="1034"/>
      <c r="H26" s="1034"/>
      <c r="I26" s="1034"/>
      <c r="J26" s="1034"/>
      <c r="K26" s="1034"/>
      <c r="L26" s="1034"/>
      <c r="M26" s="1034"/>
      <c r="N26" s="1034"/>
      <c r="O26" s="1034"/>
      <c r="P26" s="1035"/>
      <c r="Q26" s="1039" t="s">
        <v>380</v>
      </c>
      <c r="R26" s="1040"/>
      <c r="S26" s="1040"/>
      <c r="T26" s="1040"/>
      <c r="U26" s="1041"/>
      <c r="V26" s="1039" t="s">
        <v>381</v>
      </c>
      <c r="W26" s="1040"/>
      <c r="X26" s="1040"/>
      <c r="Y26" s="1040"/>
      <c r="Z26" s="1041"/>
      <c r="AA26" s="1039" t="s">
        <v>382</v>
      </c>
      <c r="AB26" s="1040"/>
      <c r="AC26" s="1040"/>
      <c r="AD26" s="1040"/>
      <c r="AE26" s="1040"/>
      <c r="AF26" s="1093" t="s">
        <v>383</v>
      </c>
      <c r="AG26" s="1046"/>
      <c r="AH26" s="1046"/>
      <c r="AI26" s="1046"/>
      <c r="AJ26" s="1094"/>
      <c r="AK26" s="1040" t="s">
        <v>384</v>
      </c>
      <c r="AL26" s="1040"/>
      <c r="AM26" s="1040"/>
      <c r="AN26" s="1040"/>
      <c r="AO26" s="1041"/>
      <c r="AP26" s="1039" t="s">
        <v>385</v>
      </c>
      <c r="AQ26" s="1040"/>
      <c r="AR26" s="1040"/>
      <c r="AS26" s="1040"/>
      <c r="AT26" s="1041"/>
      <c r="AU26" s="1039" t="s">
        <v>386</v>
      </c>
      <c r="AV26" s="1040"/>
      <c r="AW26" s="1040"/>
      <c r="AX26" s="1040"/>
      <c r="AY26" s="1041"/>
      <c r="AZ26" s="1039" t="s">
        <v>387</v>
      </c>
      <c r="BA26" s="1040"/>
      <c r="BB26" s="1040"/>
      <c r="BC26" s="1040"/>
      <c r="BD26" s="1041"/>
      <c r="BE26" s="1039" t="s">
        <v>364</v>
      </c>
      <c r="BF26" s="1040"/>
      <c r="BG26" s="1040"/>
      <c r="BH26" s="1040"/>
      <c r="BI26" s="1053"/>
      <c r="BJ26" s="232"/>
      <c r="BK26" s="232"/>
      <c r="BL26" s="232"/>
      <c r="BM26" s="232"/>
      <c r="BN26" s="232"/>
      <c r="BO26" s="241"/>
      <c r="BP26" s="241"/>
      <c r="BQ26" s="238">
        <v>20</v>
      </c>
      <c r="BR26" s="239"/>
      <c r="BS26" s="1030"/>
      <c r="BT26" s="1031"/>
      <c r="BU26" s="1031"/>
      <c r="BV26" s="1031"/>
      <c r="BW26" s="1031"/>
      <c r="BX26" s="1031"/>
      <c r="BY26" s="1031"/>
      <c r="BZ26" s="1031"/>
      <c r="CA26" s="1031"/>
      <c r="CB26" s="1031"/>
      <c r="CC26" s="1031"/>
      <c r="CD26" s="1031"/>
      <c r="CE26" s="1031"/>
      <c r="CF26" s="1031"/>
      <c r="CG26" s="1052"/>
      <c r="CH26" s="1027"/>
      <c r="CI26" s="1028"/>
      <c r="CJ26" s="1028"/>
      <c r="CK26" s="1028"/>
      <c r="CL26" s="1029"/>
      <c r="CM26" s="1027"/>
      <c r="CN26" s="1028"/>
      <c r="CO26" s="1028"/>
      <c r="CP26" s="1028"/>
      <c r="CQ26" s="1029"/>
      <c r="CR26" s="1027"/>
      <c r="CS26" s="1028"/>
      <c r="CT26" s="1028"/>
      <c r="CU26" s="1028"/>
      <c r="CV26" s="1029"/>
      <c r="CW26" s="1027"/>
      <c r="CX26" s="1028"/>
      <c r="CY26" s="1028"/>
      <c r="CZ26" s="1028"/>
      <c r="DA26" s="1029"/>
      <c r="DB26" s="1027"/>
      <c r="DC26" s="1028"/>
      <c r="DD26" s="1028"/>
      <c r="DE26" s="1028"/>
      <c r="DF26" s="1029"/>
      <c r="DG26" s="1027"/>
      <c r="DH26" s="1028"/>
      <c r="DI26" s="1028"/>
      <c r="DJ26" s="1028"/>
      <c r="DK26" s="1029"/>
      <c r="DL26" s="1027"/>
      <c r="DM26" s="1028"/>
      <c r="DN26" s="1028"/>
      <c r="DO26" s="1028"/>
      <c r="DP26" s="1029"/>
      <c r="DQ26" s="1027"/>
      <c r="DR26" s="1028"/>
      <c r="DS26" s="1028"/>
      <c r="DT26" s="1028"/>
      <c r="DU26" s="1029"/>
      <c r="DV26" s="1030"/>
      <c r="DW26" s="1031"/>
      <c r="DX26" s="1031"/>
      <c r="DY26" s="1031"/>
      <c r="DZ26" s="1032"/>
      <c r="EA26" s="230"/>
    </row>
    <row r="27" spans="1:131" ht="26.25" customHeight="1" thickBot="1" x14ac:dyDescent="0.25">
      <c r="A27" s="1036"/>
      <c r="B27" s="1037"/>
      <c r="C27" s="1037"/>
      <c r="D27" s="1037"/>
      <c r="E27" s="1037"/>
      <c r="F27" s="1037"/>
      <c r="G27" s="1037"/>
      <c r="H27" s="1037"/>
      <c r="I27" s="1037"/>
      <c r="J27" s="1037"/>
      <c r="K27" s="1037"/>
      <c r="L27" s="1037"/>
      <c r="M27" s="1037"/>
      <c r="N27" s="1037"/>
      <c r="O27" s="1037"/>
      <c r="P27" s="1038"/>
      <c r="Q27" s="1042"/>
      <c r="R27" s="1043"/>
      <c r="S27" s="1043"/>
      <c r="T27" s="1043"/>
      <c r="U27" s="1044"/>
      <c r="V27" s="1042"/>
      <c r="W27" s="1043"/>
      <c r="X27" s="1043"/>
      <c r="Y27" s="1043"/>
      <c r="Z27" s="1044"/>
      <c r="AA27" s="1042"/>
      <c r="AB27" s="1043"/>
      <c r="AC27" s="1043"/>
      <c r="AD27" s="1043"/>
      <c r="AE27" s="1043"/>
      <c r="AF27" s="1095"/>
      <c r="AG27" s="1049"/>
      <c r="AH27" s="1049"/>
      <c r="AI27" s="1049"/>
      <c r="AJ27" s="1096"/>
      <c r="AK27" s="1043"/>
      <c r="AL27" s="1043"/>
      <c r="AM27" s="1043"/>
      <c r="AN27" s="1043"/>
      <c r="AO27" s="1044"/>
      <c r="AP27" s="1042"/>
      <c r="AQ27" s="1043"/>
      <c r="AR27" s="1043"/>
      <c r="AS27" s="1043"/>
      <c r="AT27" s="1044"/>
      <c r="AU27" s="1042"/>
      <c r="AV27" s="1043"/>
      <c r="AW27" s="1043"/>
      <c r="AX27" s="1043"/>
      <c r="AY27" s="1044"/>
      <c r="AZ27" s="1042"/>
      <c r="BA27" s="1043"/>
      <c r="BB27" s="1043"/>
      <c r="BC27" s="1043"/>
      <c r="BD27" s="1044"/>
      <c r="BE27" s="1042"/>
      <c r="BF27" s="1043"/>
      <c r="BG27" s="1043"/>
      <c r="BH27" s="1043"/>
      <c r="BI27" s="1054"/>
      <c r="BJ27" s="232"/>
      <c r="BK27" s="232"/>
      <c r="BL27" s="232"/>
      <c r="BM27" s="232"/>
      <c r="BN27" s="232"/>
      <c r="BO27" s="241"/>
      <c r="BP27" s="241"/>
      <c r="BQ27" s="238">
        <v>21</v>
      </c>
      <c r="BR27" s="239"/>
      <c r="BS27" s="1030"/>
      <c r="BT27" s="1031"/>
      <c r="BU27" s="1031"/>
      <c r="BV27" s="1031"/>
      <c r="BW27" s="1031"/>
      <c r="BX27" s="1031"/>
      <c r="BY27" s="1031"/>
      <c r="BZ27" s="1031"/>
      <c r="CA27" s="1031"/>
      <c r="CB27" s="1031"/>
      <c r="CC27" s="1031"/>
      <c r="CD27" s="1031"/>
      <c r="CE27" s="1031"/>
      <c r="CF27" s="1031"/>
      <c r="CG27" s="1052"/>
      <c r="CH27" s="1027"/>
      <c r="CI27" s="1028"/>
      <c r="CJ27" s="1028"/>
      <c r="CK27" s="1028"/>
      <c r="CL27" s="1029"/>
      <c r="CM27" s="1027"/>
      <c r="CN27" s="1028"/>
      <c r="CO27" s="1028"/>
      <c r="CP27" s="1028"/>
      <c r="CQ27" s="1029"/>
      <c r="CR27" s="1027"/>
      <c r="CS27" s="1028"/>
      <c r="CT27" s="1028"/>
      <c r="CU27" s="1028"/>
      <c r="CV27" s="1029"/>
      <c r="CW27" s="1027"/>
      <c r="CX27" s="1028"/>
      <c r="CY27" s="1028"/>
      <c r="CZ27" s="1028"/>
      <c r="DA27" s="1029"/>
      <c r="DB27" s="1027"/>
      <c r="DC27" s="1028"/>
      <c r="DD27" s="1028"/>
      <c r="DE27" s="1028"/>
      <c r="DF27" s="1029"/>
      <c r="DG27" s="1027"/>
      <c r="DH27" s="1028"/>
      <c r="DI27" s="1028"/>
      <c r="DJ27" s="1028"/>
      <c r="DK27" s="1029"/>
      <c r="DL27" s="1027"/>
      <c r="DM27" s="1028"/>
      <c r="DN27" s="1028"/>
      <c r="DO27" s="1028"/>
      <c r="DP27" s="1029"/>
      <c r="DQ27" s="1027"/>
      <c r="DR27" s="1028"/>
      <c r="DS27" s="1028"/>
      <c r="DT27" s="1028"/>
      <c r="DU27" s="1029"/>
      <c r="DV27" s="1030"/>
      <c r="DW27" s="1031"/>
      <c r="DX27" s="1031"/>
      <c r="DY27" s="1031"/>
      <c r="DZ27" s="1032"/>
      <c r="EA27" s="230"/>
    </row>
    <row r="28" spans="1:131" ht="26.25" customHeight="1" thickTop="1" x14ac:dyDescent="0.2">
      <c r="A28" s="242">
        <v>1</v>
      </c>
      <c r="B28" s="1085" t="s">
        <v>388</v>
      </c>
      <c r="C28" s="1086"/>
      <c r="D28" s="1086"/>
      <c r="E28" s="1086"/>
      <c r="F28" s="1086"/>
      <c r="G28" s="1086"/>
      <c r="H28" s="1086"/>
      <c r="I28" s="1086"/>
      <c r="J28" s="1086"/>
      <c r="K28" s="1086"/>
      <c r="L28" s="1086"/>
      <c r="M28" s="1086"/>
      <c r="N28" s="1086"/>
      <c r="O28" s="1086"/>
      <c r="P28" s="1087"/>
      <c r="Q28" s="1088">
        <v>1423</v>
      </c>
      <c r="R28" s="1089"/>
      <c r="S28" s="1089"/>
      <c r="T28" s="1089"/>
      <c r="U28" s="1089"/>
      <c r="V28" s="1089">
        <v>1135</v>
      </c>
      <c r="W28" s="1089"/>
      <c r="X28" s="1089"/>
      <c r="Y28" s="1089"/>
      <c r="Z28" s="1089"/>
      <c r="AA28" s="1089">
        <v>288</v>
      </c>
      <c r="AB28" s="1089"/>
      <c r="AC28" s="1089"/>
      <c r="AD28" s="1089"/>
      <c r="AE28" s="1090"/>
      <c r="AF28" s="1091">
        <v>288</v>
      </c>
      <c r="AG28" s="1089"/>
      <c r="AH28" s="1089"/>
      <c r="AI28" s="1089"/>
      <c r="AJ28" s="1092"/>
      <c r="AK28" s="1080">
        <v>109</v>
      </c>
      <c r="AL28" s="1081"/>
      <c r="AM28" s="1081"/>
      <c r="AN28" s="1081"/>
      <c r="AO28" s="1081"/>
      <c r="AP28" s="1081" t="s">
        <v>486</v>
      </c>
      <c r="AQ28" s="1081"/>
      <c r="AR28" s="1081"/>
      <c r="AS28" s="1081"/>
      <c r="AT28" s="1081"/>
      <c r="AU28" s="1081" t="s">
        <v>486</v>
      </c>
      <c r="AV28" s="1081"/>
      <c r="AW28" s="1081"/>
      <c r="AX28" s="1081"/>
      <c r="AY28" s="1081"/>
      <c r="AZ28" s="1082" t="s">
        <v>486</v>
      </c>
      <c r="BA28" s="1082"/>
      <c r="BB28" s="1082"/>
      <c r="BC28" s="1082"/>
      <c r="BD28" s="1082"/>
      <c r="BE28" s="1083"/>
      <c r="BF28" s="1083"/>
      <c r="BG28" s="1083"/>
      <c r="BH28" s="1083"/>
      <c r="BI28" s="1084"/>
      <c r="BJ28" s="232"/>
      <c r="BK28" s="232"/>
      <c r="BL28" s="232"/>
      <c r="BM28" s="232"/>
      <c r="BN28" s="232"/>
      <c r="BO28" s="241"/>
      <c r="BP28" s="241"/>
      <c r="BQ28" s="238">
        <v>22</v>
      </c>
      <c r="BR28" s="239"/>
      <c r="BS28" s="1030"/>
      <c r="BT28" s="1031"/>
      <c r="BU28" s="1031"/>
      <c r="BV28" s="1031"/>
      <c r="BW28" s="1031"/>
      <c r="BX28" s="1031"/>
      <c r="BY28" s="1031"/>
      <c r="BZ28" s="1031"/>
      <c r="CA28" s="1031"/>
      <c r="CB28" s="1031"/>
      <c r="CC28" s="1031"/>
      <c r="CD28" s="1031"/>
      <c r="CE28" s="1031"/>
      <c r="CF28" s="1031"/>
      <c r="CG28" s="1052"/>
      <c r="CH28" s="1027"/>
      <c r="CI28" s="1028"/>
      <c r="CJ28" s="1028"/>
      <c r="CK28" s="1028"/>
      <c r="CL28" s="1029"/>
      <c r="CM28" s="1027"/>
      <c r="CN28" s="1028"/>
      <c r="CO28" s="1028"/>
      <c r="CP28" s="1028"/>
      <c r="CQ28" s="1029"/>
      <c r="CR28" s="1027"/>
      <c r="CS28" s="1028"/>
      <c r="CT28" s="1028"/>
      <c r="CU28" s="1028"/>
      <c r="CV28" s="1029"/>
      <c r="CW28" s="1027"/>
      <c r="CX28" s="1028"/>
      <c r="CY28" s="1028"/>
      <c r="CZ28" s="1028"/>
      <c r="DA28" s="1029"/>
      <c r="DB28" s="1027"/>
      <c r="DC28" s="1028"/>
      <c r="DD28" s="1028"/>
      <c r="DE28" s="1028"/>
      <c r="DF28" s="1029"/>
      <c r="DG28" s="1027"/>
      <c r="DH28" s="1028"/>
      <c r="DI28" s="1028"/>
      <c r="DJ28" s="1028"/>
      <c r="DK28" s="1029"/>
      <c r="DL28" s="1027"/>
      <c r="DM28" s="1028"/>
      <c r="DN28" s="1028"/>
      <c r="DO28" s="1028"/>
      <c r="DP28" s="1029"/>
      <c r="DQ28" s="1027"/>
      <c r="DR28" s="1028"/>
      <c r="DS28" s="1028"/>
      <c r="DT28" s="1028"/>
      <c r="DU28" s="1029"/>
      <c r="DV28" s="1030"/>
      <c r="DW28" s="1031"/>
      <c r="DX28" s="1031"/>
      <c r="DY28" s="1031"/>
      <c r="DZ28" s="1032"/>
      <c r="EA28" s="230"/>
    </row>
    <row r="29" spans="1:131" ht="26.25" customHeight="1" x14ac:dyDescent="0.2">
      <c r="A29" s="242">
        <v>2</v>
      </c>
      <c r="B29" s="1068" t="s">
        <v>389</v>
      </c>
      <c r="C29" s="1069"/>
      <c r="D29" s="1069"/>
      <c r="E29" s="1069"/>
      <c r="F29" s="1069"/>
      <c r="G29" s="1069"/>
      <c r="H29" s="1069"/>
      <c r="I29" s="1069"/>
      <c r="J29" s="1069"/>
      <c r="K29" s="1069"/>
      <c r="L29" s="1069"/>
      <c r="M29" s="1069"/>
      <c r="N29" s="1069"/>
      <c r="O29" s="1069"/>
      <c r="P29" s="1070"/>
      <c r="Q29" s="1076">
        <v>293</v>
      </c>
      <c r="R29" s="1077"/>
      <c r="S29" s="1077"/>
      <c r="T29" s="1077"/>
      <c r="U29" s="1077"/>
      <c r="V29" s="1077">
        <v>293</v>
      </c>
      <c r="W29" s="1077"/>
      <c r="X29" s="1077"/>
      <c r="Y29" s="1077"/>
      <c r="Z29" s="1077"/>
      <c r="AA29" s="1077">
        <v>1</v>
      </c>
      <c r="AB29" s="1077"/>
      <c r="AC29" s="1077"/>
      <c r="AD29" s="1077"/>
      <c r="AE29" s="1078"/>
      <c r="AF29" s="1073">
        <v>1</v>
      </c>
      <c r="AG29" s="1074"/>
      <c r="AH29" s="1074"/>
      <c r="AI29" s="1074"/>
      <c r="AJ29" s="1075"/>
      <c r="AK29" s="1010">
        <v>188</v>
      </c>
      <c r="AL29" s="1005"/>
      <c r="AM29" s="1005"/>
      <c r="AN29" s="1005"/>
      <c r="AO29" s="1005"/>
      <c r="AP29" s="1005" t="s">
        <v>486</v>
      </c>
      <c r="AQ29" s="1005"/>
      <c r="AR29" s="1005"/>
      <c r="AS29" s="1005"/>
      <c r="AT29" s="1005"/>
      <c r="AU29" s="1005" t="s">
        <v>486</v>
      </c>
      <c r="AV29" s="1005"/>
      <c r="AW29" s="1005"/>
      <c r="AX29" s="1005"/>
      <c r="AY29" s="1005"/>
      <c r="AZ29" s="1079" t="s">
        <v>486</v>
      </c>
      <c r="BA29" s="1079"/>
      <c r="BB29" s="1079"/>
      <c r="BC29" s="1079"/>
      <c r="BD29" s="1079"/>
      <c r="BE29" s="1018"/>
      <c r="BF29" s="1018"/>
      <c r="BG29" s="1018"/>
      <c r="BH29" s="1018"/>
      <c r="BI29" s="1019"/>
      <c r="BJ29" s="232"/>
      <c r="BK29" s="232"/>
      <c r="BL29" s="232"/>
      <c r="BM29" s="232"/>
      <c r="BN29" s="232"/>
      <c r="BO29" s="241"/>
      <c r="BP29" s="241"/>
      <c r="BQ29" s="238">
        <v>23</v>
      </c>
      <c r="BR29" s="239"/>
      <c r="BS29" s="1030"/>
      <c r="BT29" s="1031"/>
      <c r="BU29" s="1031"/>
      <c r="BV29" s="1031"/>
      <c r="BW29" s="1031"/>
      <c r="BX29" s="1031"/>
      <c r="BY29" s="1031"/>
      <c r="BZ29" s="1031"/>
      <c r="CA29" s="1031"/>
      <c r="CB29" s="1031"/>
      <c r="CC29" s="1031"/>
      <c r="CD29" s="1031"/>
      <c r="CE29" s="1031"/>
      <c r="CF29" s="1031"/>
      <c r="CG29" s="1052"/>
      <c r="CH29" s="1027"/>
      <c r="CI29" s="1028"/>
      <c r="CJ29" s="1028"/>
      <c r="CK29" s="1028"/>
      <c r="CL29" s="1029"/>
      <c r="CM29" s="1027"/>
      <c r="CN29" s="1028"/>
      <c r="CO29" s="1028"/>
      <c r="CP29" s="1028"/>
      <c r="CQ29" s="1029"/>
      <c r="CR29" s="1027"/>
      <c r="CS29" s="1028"/>
      <c r="CT29" s="1028"/>
      <c r="CU29" s="1028"/>
      <c r="CV29" s="1029"/>
      <c r="CW29" s="1027"/>
      <c r="CX29" s="1028"/>
      <c r="CY29" s="1028"/>
      <c r="CZ29" s="1028"/>
      <c r="DA29" s="1029"/>
      <c r="DB29" s="1027"/>
      <c r="DC29" s="1028"/>
      <c r="DD29" s="1028"/>
      <c r="DE29" s="1028"/>
      <c r="DF29" s="1029"/>
      <c r="DG29" s="1027"/>
      <c r="DH29" s="1028"/>
      <c r="DI29" s="1028"/>
      <c r="DJ29" s="1028"/>
      <c r="DK29" s="1029"/>
      <c r="DL29" s="1027"/>
      <c r="DM29" s="1028"/>
      <c r="DN29" s="1028"/>
      <c r="DO29" s="1028"/>
      <c r="DP29" s="1029"/>
      <c r="DQ29" s="1027"/>
      <c r="DR29" s="1028"/>
      <c r="DS29" s="1028"/>
      <c r="DT29" s="1028"/>
      <c r="DU29" s="1029"/>
      <c r="DV29" s="1030"/>
      <c r="DW29" s="1031"/>
      <c r="DX29" s="1031"/>
      <c r="DY29" s="1031"/>
      <c r="DZ29" s="1032"/>
      <c r="EA29" s="230"/>
    </row>
    <row r="30" spans="1:131" ht="26.25" customHeight="1" x14ac:dyDescent="0.2">
      <c r="A30" s="242">
        <v>3</v>
      </c>
      <c r="B30" s="1068" t="s">
        <v>390</v>
      </c>
      <c r="C30" s="1069"/>
      <c r="D30" s="1069"/>
      <c r="E30" s="1069"/>
      <c r="F30" s="1069"/>
      <c r="G30" s="1069"/>
      <c r="H30" s="1069"/>
      <c r="I30" s="1069"/>
      <c r="J30" s="1069"/>
      <c r="K30" s="1069"/>
      <c r="L30" s="1069"/>
      <c r="M30" s="1069"/>
      <c r="N30" s="1069"/>
      <c r="O30" s="1069"/>
      <c r="P30" s="1070"/>
      <c r="Q30" s="1076">
        <v>210</v>
      </c>
      <c r="R30" s="1077"/>
      <c r="S30" s="1077"/>
      <c r="T30" s="1077"/>
      <c r="U30" s="1077"/>
      <c r="V30" s="1077">
        <v>202</v>
      </c>
      <c r="W30" s="1077"/>
      <c r="X30" s="1077"/>
      <c r="Y30" s="1077"/>
      <c r="Z30" s="1077"/>
      <c r="AA30" s="1077">
        <v>7</v>
      </c>
      <c r="AB30" s="1077"/>
      <c r="AC30" s="1077"/>
      <c r="AD30" s="1077"/>
      <c r="AE30" s="1078"/>
      <c r="AF30" s="1073">
        <v>150</v>
      </c>
      <c r="AG30" s="1074"/>
      <c r="AH30" s="1074"/>
      <c r="AI30" s="1074"/>
      <c r="AJ30" s="1075"/>
      <c r="AK30" s="1010">
        <v>53</v>
      </c>
      <c r="AL30" s="1005"/>
      <c r="AM30" s="1005"/>
      <c r="AN30" s="1005"/>
      <c r="AO30" s="1005"/>
      <c r="AP30" s="1005">
        <v>886</v>
      </c>
      <c r="AQ30" s="1005"/>
      <c r="AR30" s="1005"/>
      <c r="AS30" s="1005"/>
      <c r="AT30" s="1005"/>
      <c r="AU30" s="1005">
        <v>137</v>
      </c>
      <c r="AV30" s="1005"/>
      <c r="AW30" s="1005"/>
      <c r="AX30" s="1005"/>
      <c r="AY30" s="1005"/>
      <c r="AZ30" s="1079" t="s">
        <v>486</v>
      </c>
      <c r="BA30" s="1079"/>
      <c r="BB30" s="1079"/>
      <c r="BC30" s="1079"/>
      <c r="BD30" s="1079"/>
      <c r="BE30" s="1018" t="s">
        <v>391</v>
      </c>
      <c r="BF30" s="1018"/>
      <c r="BG30" s="1018"/>
      <c r="BH30" s="1018"/>
      <c r="BI30" s="1019"/>
      <c r="BJ30" s="232"/>
      <c r="BK30" s="232"/>
      <c r="BL30" s="232"/>
      <c r="BM30" s="232"/>
      <c r="BN30" s="232"/>
      <c r="BO30" s="241"/>
      <c r="BP30" s="241"/>
      <c r="BQ30" s="238">
        <v>24</v>
      </c>
      <c r="BR30" s="239"/>
      <c r="BS30" s="1030"/>
      <c r="BT30" s="1031"/>
      <c r="BU30" s="1031"/>
      <c r="BV30" s="1031"/>
      <c r="BW30" s="1031"/>
      <c r="BX30" s="1031"/>
      <c r="BY30" s="1031"/>
      <c r="BZ30" s="1031"/>
      <c r="CA30" s="1031"/>
      <c r="CB30" s="1031"/>
      <c r="CC30" s="1031"/>
      <c r="CD30" s="1031"/>
      <c r="CE30" s="1031"/>
      <c r="CF30" s="1031"/>
      <c r="CG30" s="1052"/>
      <c r="CH30" s="1027"/>
      <c r="CI30" s="1028"/>
      <c r="CJ30" s="1028"/>
      <c r="CK30" s="1028"/>
      <c r="CL30" s="1029"/>
      <c r="CM30" s="1027"/>
      <c r="CN30" s="1028"/>
      <c r="CO30" s="1028"/>
      <c r="CP30" s="1028"/>
      <c r="CQ30" s="1029"/>
      <c r="CR30" s="1027"/>
      <c r="CS30" s="1028"/>
      <c r="CT30" s="1028"/>
      <c r="CU30" s="1028"/>
      <c r="CV30" s="1029"/>
      <c r="CW30" s="1027"/>
      <c r="CX30" s="1028"/>
      <c r="CY30" s="1028"/>
      <c r="CZ30" s="1028"/>
      <c r="DA30" s="1029"/>
      <c r="DB30" s="1027"/>
      <c r="DC30" s="1028"/>
      <c r="DD30" s="1028"/>
      <c r="DE30" s="1028"/>
      <c r="DF30" s="1029"/>
      <c r="DG30" s="1027"/>
      <c r="DH30" s="1028"/>
      <c r="DI30" s="1028"/>
      <c r="DJ30" s="1028"/>
      <c r="DK30" s="1029"/>
      <c r="DL30" s="1027"/>
      <c r="DM30" s="1028"/>
      <c r="DN30" s="1028"/>
      <c r="DO30" s="1028"/>
      <c r="DP30" s="1029"/>
      <c r="DQ30" s="1027"/>
      <c r="DR30" s="1028"/>
      <c r="DS30" s="1028"/>
      <c r="DT30" s="1028"/>
      <c r="DU30" s="1029"/>
      <c r="DV30" s="1030"/>
      <c r="DW30" s="1031"/>
      <c r="DX30" s="1031"/>
      <c r="DY30" s="1031"/>
      <c r="DZ30" s="1032"/>
      <c r="EA30" s="230"/>
    </row>
    <row r="31" spans="1:131" ht="26.25" customHeight="1" x14ac:dyDescent="0.2">
      <c r="A31" s="242">
        <v>4</v>
      </c>
      <c r="B31" s="1068" t="s">
        <v>392</v>
      </c>
      <c r="C31" s="1069"/>
      <c r="D31" s="1069"/>
      <c r="E31" s="1069"/>
      <c r="F31" s="1069"/>
      <c r="G31" s="1069"/>
      <c r="H31" s="1069"/>
      <c r="I31" s="1069"/>
      <c r="J31" s="1069"/>
      <c r="K31" s="1069"/>
      <c r="L31" s="1069"/>
      <c r="M31" s="1069"/>
      <c r="N31" s="1069"/>
      <c r="O31" s="1069"/>
      <c r="P31" s="1070"/>
      <c r="Q31" s="1077">
        <v>297</v>
      </c>
      <c r="R31" s="1077"/>
      <c r="S31" s="1077"/>
      <c r="T31" s="1077"/>
      <c r="U31" s="1077"/>
      <c r="V31" s="1076">
        <v>263</v>
      </c>
      <c r="W31" s="1077"/>
      <c r="X31" s="1077"/>
      <c r="Y31" s="1077"/>
      <c r="Z31" s="1077"/>
      <c r="AA31" s="1077">
        <v>34</v>
      </c>
      <c r="AB31" s="1077"/>
      <c r="AC31" s="1077"/>
      <c r="AD31" s="1077"/>
      <c r="AE31" s="1078"/>
      <c r="AF31" s="1073">
        <v>34</v>
      </c>
      <c r="AG31" s="1074"/>
      <c r="AH31" s="1074"/>
      <c r="AI31" s="1074"/>
      <c r="AJ31" s="1075"/>
      <c r="AK31" s="1010">
        <v>88</v>
      </c>
      <c r="AL31" s="1005"/>
      <c r="AM31" s="1005"/>
      <c r="AN31" s="1005"/>
      <c r="AO31" s="1005"/>
      <c r="AP31" s="1005">
        <v>569</v>
      </c>
      <c r="AQ31" s="1005"/>
      <c r="AR31" s="1005"/>
      <c r="AS31" s="1005"/>
      <c r="AT31" s="1005"/>
      <c r="AU31" s="1005">
        <v>558</v>
      </c>
      <c r="AV31" s="1005"/>
      <c r="AW31" s="1005"/>
      <c r="AX31" s="1005"/>
      <c r="AY31" s="1005"/>
      <c r="AZ31" s="1079" t="s">
        <v>486</v>
      </c>
      <c r="BA31" s="1079"/>
      <c r="BB31" s="1079"/>
      <c r="BC31" s="1079"/>
      <c r="BD31" s="1079"/>
      <c r="BE31" s="1018" t="s">
        <v>393</v>
      </c>
      <c r="BF31" s="1018"/>
      <c r="BG31" s="1018"/>
      <c r="BH31" s="1018"/>
      <c r="BI31" s="1019"/>
      <c r="BJ31" s="232"/>
      <c r="BK31" s="232"/>
      <c r="BL31" s="232"/>
      <c r="BM31" s="232"/>
      <c r="BN31" s="232"/>
      <c r="BO31" s="241"/>
      <c r="BP31" s="241"/>
      <c r="BQ31" s="238">
        <v>25</v>
      </c>
      <c r="BR31" s="239"/>
      <c r="BS31" s="1030"/>
      <c r="BT31" s="1031"/>
      <c r="BU31" s="1031"/>
      <c r="BV31" s="1031"/>
      <c r="BW31" s="1031"/>
      <c r="BX31" s="1031"/>
      <c r="BY31" s="1031"/>
      <c r="BZ31" s="1031"/>
      <c r="CA31" s="1031"/>
      <c r="CB31" s="1031"/>
      <c r="CC31" s="1031"/>
      <c r="CD31" s="1031"/>
      <c r="CE31" s="1031"/>
      <c r="CF31" s="1031"/>
      <c r="CG31" s="1052"/>
      <c r="CH31" s="1027"/>
      <c r="CI31" s="1028"/>
      <c r="CJ31" s="1028"/>
      <c r="CK31" s="1028"/>
      <c r="CL31" s="1029"/>
      <c r="CM31" s="1027"/>
      <c r="CN31" s="1028"/>
      <c r="CO31" s="1028"/>
      <c r="CP31" s="1028"/>
      <c r="CQ31" s="1029"/>
      <c r="CR31" s="1027"/>
      <c r="CS31" s="1028"/>
      <c r="CT31" s="1028"/>
      <c r="CU31" s="1028"/>
      <c r="CV31" s="1029"/>
      <c r="CW31" s="1027"/>
      <c r="CX31" s="1028"/>
      <c r="CY31" s="1028"/>
      <c r="CZ31" s="1028"/>
      <c r="DA31" s="1029"/>
      <c r="DB31" s="1027"/>
      <c r="DC31" s="1028"/>
      <c r="DD31" s="1028"/>
      <c r="DE31" s="1028"/>
      <c r="DF31" s="1029"/>
      <c r="DG31" s="1027"/>
      <c r="DH31" s="1028"/>
      <c r="DI31" s="1028"/>
      <c r="DJ31" s="1028"/>
      <c r="DK31" s="1029"/>
      <c r="DL31" s="1027"/>
      <c r="DM31" s="1028"/>
      <c r="DN31" s="1028"/>
      <c r="DO31" s="1028"/>
      <c r="DP31" s="1029"/>
      <c r="DQ31" s="1027"/>
      <c r="DR31" s="1028"/>
      <c r="DS31" s="1028"/>
      <c r="DT31" s="1028"/>
      <c r="DU31" s="1029"/>
      <c r="DV31" s="1030"/>
      <c r="DW31" s="1031"/>
      <c r="DX31" s="1031"/>
      <c r="DY31" s="1031"/>
      <c r="DZ31" s="1032"/>
      <c r="EA31" s="230"/>
    </row>
    <row r="32" spans="1:131" ht="26.25" customHeight="1" x14ac:dyDescent="0.2">
      <c r="A32" s="242">
        <v>5</v>
      </c>
      <c r="B32" s="1068"/>
      <c r="C32" s="1069"/>
      <c r="D32" s="1069"/>
      <c r="E32" s="1069"/>
      <c r="F32" s="1069"/>
      <c r="G32" s="1069"/>
      <c r="H32" s="1069"/>
      <c r="I32" s="1069"/>
      <c r="J32" s="1069"/>
      <c r="K32" s="1069"/>
      <c r="L32" s="1069"/>
      <c r="M32" s="1069"/>
      <c r="N32" s="1069"/>
      <c r="O32" s="1069"/>
      <c r="P32" s="1070"/>
      <c r="Q32" s="1077"/>
      <c r="R32" s="1077"/>
      <c r="S32" s="1077"/>
      <c r="T32" s="1077"/>
      <c r="U32" s="1077"/>
      <c r="V32" s="1077"/>
      <c r="W32" s="1077"/>
      <c r="X32" s="1077"/>
      <c r="Y32" s="1077"/>
      <c r="Z32" s="1077"/>
      <c r="AA32" s="1077"/>
      <c r="AB32" s="1077"/>
      <c r="AC32" s="1077"/>
      <c r="AD32" s="1077"/>
      <c r="AE32" s="1078"/>
      <c r="AF32" s="1073"/>
      <c r="AG32" s="1074"/>
      <c r="AH32" s="1074"/>
      <c r="AI32" s="1074"/>
      <c r="AJ32" s="1075"/>
      <c r="AK32" s="1010"/>
      <c r="AL32" s="1005"/>
      <c r="AM32" s="1005"/>
      <c r="AN32" s="1005"/>
      <c r="AO32" s="1005"/>
      <c r="AP32" s="1005"/>
      <c r="AQ32" s="1005"/>
      <c r="AR32" s="1005"/>
      <c r="AS32" s="1005"/>
      <c r="AT32" s="1005"/>
      <c r="AU32" s="1005"/>
      <c r="AV32" s="1005"/>
      <c r="AW32" s="1005"/>
      <c r="AX32" s="1005"/>
      <c r="AY32" s="1005"/>
      <c r="AZ32" s="1079"/>
      <c r="BA32" s="1079"/>
      <c r="BB32" s="1079"/>
      <c r="BC32" s="1079"/>
      <c r="BD32" s="1079"/>
      <c r="BE32" s="1018"/>
      <c r="BF32" s="1018"/>
      <c r="BG32" s="1018"/>
      <c r="BH32" s="1018"/>
      <c r="BI32" s="1019"/>
      <c r="BJ32" s="232"/>
      <c r="BK32" s="232"/>
      <c r="BL32" s="232"/>
      <c r="BM32" s="232"/>
      <c r="BN32" s="232"/>
      <c r="BO32" s="241"/>
      <c r="BP32" s="241"/>
      <c r="BQ32" s="238">
        <v>26</v>
      </c>
      <c r="BR32" s="239"/>
      <c r="BS32" s="1030"/>
      <c r="BT32" s="1031"/>
      <c r="BU32" s="1031"/>
      <c r="BV32" s="1031"/>
      <c r="BW32" s="1031"/>
      <c r="BX32" s="1031"/>
      <c r="BY32" s="1031"/>
      <c r="BZ32" s="1031"/>
      <c r="CA32" s="1031"/>
      <c r="CB32" s="1031"/>
      <c r="CC32" s="1031"/>
      <c r="CD32" s="1031"/>
      <c r="CE32" s="1031"/>
      <c r="CF32" s="1031"/>
      <c r="CG32" s="1052"/>
      <c r="CH32" s="1027"/>
      <c r="CI32" s="1028"/>
      <c r="CJ32" s="1028"/>
      <c r="CK32" s="1028"/>
      <c r="CL32" s="1029"/>
      <c r="CM32" s="1027"/>
      <c r="CN32" s="1028"/>
      <c r="CO32" s="1028"/>
      <c r="CP32" s="1028"/>
      <c r="CQ32" s="1029"/>
      <c r="CR32" s="1027"/>
      <c r="CS32" s="1028"/>
      <c r="CT32" s="1028"/>
      <c r="CU32" s="1028"/>
      <c r="CV32" s="1029"/>
      <c r="CW32" s="1027"/>
      <c r="CX32" s="1028"/>
      <c r="CY32" s="1028"/>
      <c r="CZ32" s="1028"/>
      <c r="DA32" s="1029"/>
      <c r="DB32" s="1027"/>
      <c r="DC32" s="1028"/>
      <c r="DD32" s="1028"/>
      <c r="DE32" s="1028"/>
      <c r="DF32" s="1029"/>
      <c r="DG32" s="1027"/>
      <c r="DH32" s="1028"/>
      <c r="DI32" s="1028"/>
      <c r="DJ32" s="1028"/>
      <c r="DK32" s="1029"/>
      <c r="DL32" s="1027"/>
      <c r="DM32" s="1028"/>
      <c r="DN32" s="1028"/>
      <c r="DO32" s="1028"/>
      <c r="DP32" s="1029"/>
      <c r="DQ32" s="1027"/>
      <c r="DR32" s="1028"/>
      <c r="DS32" s="1028"/>
      <c r="DT32" s="1028"/>
      <c r="DU32" s="1029"/>
      <c r="DV32" s="1030"/>
      <c r="DW32" s="1031"/>
      <c r="DX32" s="1031"/>
      <c r="DY32" s="1031"/>
      <c r="DZ32" s="1032"/>
      <c r="EA32" s="230"/>
    </row>
    <row r="33" spans="1:131" ht="26.25" customHeight="1" x14ac:dyDescent="0.2">
      <c r="A33" s="242">
        <v>6</v>
      </c>
      <c r="B33" s="1068"/>
      <c r="C33" s="1069"/>
      <c r="D33" s="1069"/>
      <c r="E33" s="1069"/>
      <c r="F33" s="1069"/>
      <c r="G33" s="1069"/>
      <c r="H33" s="1069"/>
      <c r="I33" s="1069"/>
      <c r="J33" s="1069"/>
      <c r="K33" s="1069"/>
      <c r="L33" s="1069"/>
      <c r="M33" s="1069"/>
      <c r="N33" s="1069"/>
      <c r="O33" s="1069"/>
      <c r="P33" s="1070"/>
      <c r="Q33" s="1076"/>
      <c r="R33" s="1077"/>
      <c r="S33" s="1077"/>
      <c r="T33" s="1077"/>
      <c r="U33" s="1077"/>
      <c r="V33" s="1077"/>
      <c r="W33" s="1077"/>
      <c r="X33" s="1077"/>
      <c r="Y33" s="1077"/>
      <c r="Z33" s="1077"/>
      <c r="AA33" s="1077"/>
      <c r="AB33" s="1077"/>
      <c r="AC33" s="1077"/>
      <c r="AD33" s="1077"/>
      <c r="AE33" s="1078"/>
      <c r="AF33" s="1073"/>
      <c r="AG33" s="1074"/>
      <c r="AH33" s="1074"/>
      <c r="AI33" s="1074"/>
      <c r="AJ33" s="1075"/>
      <c r="AK33" s="1010"/>
      <c r="AL33" s="1005"/>
      <c r="AM33" s="1005"/>
      <c r="AN33" s="1005"/>
      <c r="AO33" s="1005"/>
      <c r="AP33" s="1005"/>
      <c r="AQ33" s="1005"/>
      <c r="AR33" s="1005"/>
      <c r="AS33" s="1005"/>
      <c r="AT33" s="1005"/>
      <c r="AU33" s="1005"/>
      <c r="AV33" s="1005"/>
      <c r="AW33" s="1005"/>
      <c r="AX33" s="1005"/>
      <c r="AY33" s="1005"/>
      <c r="AZ33" s="1079"/>
      <c r="BA33" s="1079"/>
      <c r="BB33" s="1079"/>
      <c r="BC33" s="1079"/>
      <c r="BD33" s="1079"/>
      <c r="BE33" s="1018"/>
      <c r="BF33" s="1018"/>
      <c r="BG33" s="1018"/>
      <c r="BH33" s="1018"/>
      <c r="BI33" s="1019"/>
      <c r="BJ33" s="232"/>
      <c r="BK33" s="232"/>
      <c r="BL33" s="232"/>
      <c r="BM33" s="232"/>
      <c r="BN33" s="232"/>
      <c r="BO33" s="241"/>
      <c r="BP33" s="241"/>
      <c r="BQ33" s="238">
        <v>27</v>
      </c>
      <c r="BR33" s="239"/>
      <c r="BS33" s="1030"/>
      <c r="BT33" s="1031"/>
      <c r="BU33" s="1031"/>
      <c r="BV33" s="1031"/>
      <c r="BW33" s="1031"/>
      <c r="BX33" s="1031"/>
      <c r="BY33" s="1031"/>
      <c r="BZ33" s="1031"/>
      <c r="CA33" s="1031"/>
      <c r="CB33" s="1031"/>
      <c r="CC33" s="1031"/>
      <c r="CD33" s="1031"/>
      <c r="CE33" s="1031"/>
      <c r="CF33" s="1031"/>
      <c r="CG33" s="1052"/>
      <c r="CH33" s="1027"/>
      <c r="CI33" s="1028"/>
      <c r="CJ33" s="1028"/>
      <c r="CK33" s="1028"/>
      <c r="CL33" s="1029"/>
      <c r="CM33" s="1027"/>
      <c r="CN33" s="1028"/>
      <c r="CO33" s="1028"/>
      <c r="CP33" s="1028"/>
      <c r="CQ33" s="1029"/>
      <c r="CR33" s="1027"/>
      <c r="CS33" s="1028"/>
      <c r="CT33" s="1028"/>
      <c r="CU33" s="1028"/>
      <c r="CV33" s="1029"/>
      <c r="CW33" s="1027"/>
      <c r="CX33" s="1028"/>
      <c r="CY33" s="1028"/>
      <c r="CZ33" s="1028"/>
      <c r="DA33" s="1029"/>
      <c r="DB33" s="1027"/>
      <c r="DC33" s="1028"/>
      <c r="DD33" s="1028"/>
      <c r="DE33" s="1028"/>
      <c r="DF33" s="1029"/>
      <c r="DG33" s="1027"/>
      <c r="DH33" s="1028"/>
      <c r="DI33" s="1028"/>
      <c r="DJ33" s="1028"/>
      <c r="DK33" s="1029"/>
      <c r="DL33" s="1027"/>
      <c r="DM33" s="1028"/>
      <c r="DN33" s="1028"/>
      <c r="DO33" s="1028"/>
      <c r="DP33" s="1029"/>
      <c r="DQ33" s="1027"/>
      <c r="DR33" s="1028"/>
      <c r="DS33" s="1028"/>
      <c r="DT33" s="1028"/>
      <c r="DU33" s="1029"/>
      <c r="DV33" s="1030"/>
      <c r="DW33" s="1031"/>
      <c r="DX33" s="1031"/>
      <c r="DY33" s="1031"/>
      <c r="DZ33" s="1032"/>
      <c r="EA33" s="230"/>
    </row>
    <row r="34" spans="1:131" ht="26.25" customHeight="1" x14ac:dyDescent="0.2">
      <c r="A34" s="242">
        <v>7</v>
      </c>
      <c r="B34" s="1068"/>
      <c r="C34" s="1069"/>
      <c r="D34" s="1069"/>
      <c r="E34" s="1069"/>
      <c r="F34" s="1069"/>
      <c r="G34" s="1069"/>
      <c r="H34" s="1069"/>
      <c r="I34" s="1069"/>
      <c r="J34" s="1069"/>
      <c r="K34" s="1069"/>
      <c r="L34" s="1069"/>
      <c r="M34" s="1069"/>
      <c r="N34" s="1069"/>
      <c r="O34" s="1069"/>
      <c r="P34" s="1070"/>
      <c r="Q34" s="1076"/>
      <c r="R34" s="1077"/>
      <c r="S34" s="1077"/>
      <c r="T34" s="1077"/>
      <c r="U34" s="1077"/>
      <c r="V34" s="1077"/>
      <c r="W34" s="1077"/>
      <c r="X34" s="1077"/>
      <c r="Y34" s="1077"/>
      <c r="Z34" s="1077"/>
      <c r="AA34" s="1077"/>
      <c r="AB34" s="1077"/>
      <c r="AC34" s="1077"/>
      <c r="AD34" s="1077"/>
      <c r="AE34" s="1078"/>
      <c r="AF34" s="1073"/>
      <c r="AG34" s="1074"/>
      <c r="AH34" s="1074"/>
      <c r="AI34" s="1074"/>
      <c r="AJ34" s="1075"/>
      <c r="AK34" s="1010"/>
      <c r="AL34" s="1005"/>
      <c r="AM34" s="1005"/>
      <c r="AN34" s="1005"/>
      <c r="AO34" s="1005"/>
      <c r="AP34" s="1005"/>
      <c r="AQ34" s="1005"/>
      <c r="AR34" s="1005"/>
      <c r="AS34" s="1005"/>
      <c r="AT34" s="1005"/>
      <c r="AU34" s="1005"/>
      <c r="AV34" s="1005"/>
      <c r="AW34" s="1005"/>
      <c r="AX34" s="1005"/>
      <c r="AY34" s="1005"/>
      <c r="AZ34" s="1079"/>
      <c r="BA34" s="1079"/>
      <c r="BB34" s="1079"/>
      <c r="BC34" s="1079"/>
      <c r="BD34" s="1079"/>
      <c r="BE34" s="1018"/>
      <c r="BF34" s="1018"/>
      <c r="BG34" s="1018"/>
      <c r="BH34" s="1018"/>
      <c r="BI34" s="1019"/>
      <c r="BJ34" s="232"/>
      <c r="BK34" s="232"/>
      <c r="BL34" s="232"/>
      <c r="BM34" s="232"/>
      <c r="BN34" s="232"/>
      <c r="BO34" s="241"/>
      <c r="BP34" s="241"/>
      <c r="BQ34" s="238">
        <v>28</v>
      </c>
      <c r="BR34" s="239"/>
      <c r="BS34" s="1030"/>
      <c r="BT34" s="1031"/>
      <c r="BU34" s="1031"/>
      <c r="BV34" s="1031"/>
      <c r="BW34" s="1031"/>
      <c r="BX34" s="1031"/>
      <c r="BY34" s="1031"/>
      <c r="BZ34" s="1031"/>
      <c r="CA34" s="1031"/>
      <c r="CB34" s="1031"/>
      <c r="CC34" s="1031"/>
      <c r="CD34" s="1031"/>
      <c r="CE34" s="1031"/>
      <c r="CF34" s="1031"/>
      <c r="CG34" s="1052"/>
      <c r="CH34" s="1027"/>
      <c r="CI34" s="1028"/>
      <c r="CJ34" s="1028"/>
      <c r="CK34" s="1028"/>
      <c r="CL34" s="1029"/>
      <c r="CM34" s="1027"/>
      <c r="CN34" s="1028"/>
      <c r="CO34" s="1028"/>
      <c r="CP34" s="1028"/>
      <c r="CQ34" s="1029"/>
      <c r="CR34" s="1027"/>
      <c r="CS34" s="1028"/>
      <c r="CT34" s="1028"/>
      <c r="CU34" s="1028"/>
      <c r="CV34" s="1029"/>
      <c r="CW34" s="1027"/>
      <c r="CX34" s="1028"/>
      <c r="CY34" s="1028"/>
      <c r="CZ34" s="1028"/>
      <c r="DA34" s="1029"/>
      <c r="DB34" s="1027"/>
      <c r="DC34" s="1028"/>
      <c r="DD34" s="1028"/>
      <c r="DE34" s="1028"/>
      <c r="DF34" s="1029"/>
      <c r="DG34" s="1027"/>
      <c r="DH34" s="1028"/>
      <c r="DI34" s="1028"/>
      <c r="DJ34" s="1028"/>
      <c r="DK34" s="1029"/>
      <c r="DL34" s="1027"/>
      <c r="DM34" s="1028"/>
      <c r="DN34" s="1028"/>
      <c r="DO34" s="1028"/>
      <c r="DP34" s="1029"/>
      <c r="DQ34" s="1027"/>
      <c r="DR34" s="1028"/>
      <c r="DS34" s="1028"/>
      <c r="DT34" s="1028"/>
      <c r="DU34" s="1029"/>
      <c r="DV34" s="1030"/>
      <c r="DW34" s="1031"/>
      <c r="DX34" s="1031"/>
      <c r="DY34" s="1031"/>
      <c r="DZ34" s="1032"/>
      <c r="EA34" s="230"/>
    </row>
    <row r="35" spans="1:131" ht="26.25" customHeight="1" x14ac:dyDescent="0.2">
      <c r="A35" s="242">
        <v>8</v>
      </c>
      <c r="B35" s="1068"/>
      <c r="C35" s="1069"/>
      <c r="D35" s="1069"/>
      <c r="E35" s="1069"/>
      <c r="F35" s="1069"/>
      <c r="G35" s="1069"/>
      <c r="H35" s="1069"/>
      <c r="I35" s="1069"/>
      <c r="J35" s="1069"/>
      <c r="K35" s="1069"/>
      <c r="L35" s="1069"/>
      <c r="M35" s="1069"/>
      <c r="N35" s="1069"/>
      <c r="O35" s="1069"/>
      <c r="P35" s="1070"/>
      <c r="Q35" s="1076"/>
      <c r="R35" s="1077"/>
      <c r="S35" s="1077"/>
      <c r="T35" s="1077"/>
      <c r="U35" s="1077"/>
      <c r="V35" s="1077"/>
      <c r="W35" s="1077"/>
      <c r="X35" s="1077"/>
      <c r="Y35" s="1077"/>
      <c r="Z35" s="1077"/>
      <c r="AA35" s="1077"/>
      <c r="AB35" s="1077"/>
      <c r="AC35" s="1077"/>
      <c r="AD35" s="1077"/>
      <c r="AE35" s="1078"/>
      <c r="AF35" s="1073"/>
      <c r="AG35" s="1074"/>
      <c r="AH35" s="1074"/>
      <c r="AI35" s="1074"/>
      <c r="AJ35" s="1075"/>
      <c r="AK35" s="1010"/>
      <c r="AL35" s="1005"/>
      <c r="AM35" s="1005"/>
      <c r="AN35" s="1005"/>
      <c r="AO35" s="1005"/>
      <c r="AP35" s="1005"/>
      <c r="AQ35" s="1005"/>
      <c r="AR35" s="1005"/>
      <c r="AS35" s="1005"/>
      <c r="AT35" s="1005"/>
      <c r="AU35" s="1005"/>
      <c r="AV35" s="1005"/>
      <c r="AW35" s="1005"/>
      <c r="AX35" s="1005"/>
      <c r="AY35" s="1005"/>
      <c r="AZ35" s="1079"/>
      <c r="BA35" s="1079"/>
      <c r="BB35" s="1079"/>
      <c r="BC35" s="1079"/>
      <c r="BD35" s="1079"/>
      <c r="BE35" s="1018"/>
      <c r="BF35" s="1018"/>
      <c r="BG35" s="1018"/>
      <c r="BH35" s="1018"/>
      <c r="BI35" s="1019"/>
      <c r="BJ35" s="232"/>
      <c r="BK35" s="232"/>
      <c r="BL35" s="232"/>
      <c r="BM35" s="232"/>
      <c r="BN35" s="232"/>
      <c r="BO35" s="241"/>
      <c r="BP35" s="241"/>
      <c r="BQ35" s="238">
        <v>29</v>
      </c>
      <c r="BR35" s="239"/>
      <c r="BS35" s="1030"/>
      <c r="BT35" s="1031"/>
      <c r="BU35" s="1031"/>
      <c r="BV35" s="1031"/>
      <c r="BW35" s="1031"/>
      <c r="BX35" s="1031"/>
      <c r="BY35" s="1031"/>
      <c r="BZ35" s="1031"/>
      <c r="CA35" s="1031"/>
      <c r="CB35" s="1031"/>
      <c r="CC35" s="1031"/>
      <c r="CD35" s="1031"/>
      <c r="CE35" s="1031"/>
      <c r="CF35" s="1031"/>
      <c r="CG35" s="1052"/>
      <c r="CH35" s="1027"/>
      <c r="CI35" s="1028"/>
      <c r="CJ35" s="1028"/>
      <c r="CK35" s="1028"/>
      <c r="CL35" s="1029"/>
      <c r="CM35" s="1027"/>
      <c r="CN35" s="1028"/>
      <c r="CO35" s="1028"/>
      <c r="CP35" s="1028"/>
      <c r="CQ35" s="1029"/>
      <c r="CR35" s="1027"/>
      <c r="CS35" s="1028"/>
      <c r="CT35" s="1028"/>
      <c r="CU35" s="1028"/>
      <c r="CV35" s="1029"/>
      <c r="CW35" s="1027"/>
      <c r="CX35" s="1028"/>
      <c r="CY35" s="1028"/>
      <c r="CZ35" s="1028"/>
      <c r="DA35" s="1029"/>
      <c r="DB35" s="1027"/>
      <c r="DC35" s="1028"/>
      <c r="DD35" s="1028"/>
      <c r="DE35" s="1028"/>
      <c r="DF35" s="1029"/>
      <c r="DG35" s="1027"/>
      <c r="DH35" s="1028"/>
      <c r="DI35" s="1028"/>
      <c r="DJ35" s="1028"/>
      <c r="DK35" s="1029"/>
      <c r="DL35" s="1027"/>
      <c r="DM35" s="1028"/>
      <c r="DN35" s="1028"/>
      <c r="DO35" s="1028"/>
      <c r="DP35" s="1029"/>
      <c r="DQ35" s="1027"/>
      <c r="DR35" s="1028"/>
      <c r="DS35" s="1028"/>
      <c r="DT35" s="1028"/>
      <c r="DU35" s="1029"/>
      <c r="DV35" s="1030"/>
      <c r="DW35" s="1031"/>
      <c r="DX35" s="1031"/>
      <c r="DY35" s="1031"/>
      <c r="DZ35" s="1032"/>
      <c r="EA35" s="230"/>
    </row>
    <row r="36" spans="1:131" ht="26.25" customHeight="1" x14ac:dyDescent="0.2">
      <c r="A36" s="242">
        <v>9</v>
      </c>
      <c r="B36" s="1068"/>
      <c r="C36" s="1069"/>
      <c r="D36" s="1069"/>
      <c r="E36" s="1069"/>
      <c r="F36" s="1069"/>
      <c r="G36" s="1069"/>
      <c r="H36" s="1069"/>
      <c r="I36" s="1069"/>
      <c r="J36" s="1069"/>
      <c r="K36" s="1069"/>
      <c r="L36" s="1069"/>
      <c r="M36" s="1069"/>
      <c r="N36" s="1069"/>
      <c r="O36" s="1069"/>
      <c r="P36" s="1070"/>
      <c r="Q36" s="1076"/>
      <c r="R36" s="1077"/>
      <c r="S36" s="1077"/>
      <c r="T36" s="1077"/>
      <c r="U36" s="1077"/>
      <c r="V36" s="1077"/>
      <c r="W36" s="1077"/>
      <c r="X36" s="1077"/>
      <c r="Y36" s="1077"/>
      <c r="Z36" s="1077"/>
      <c r="AA36" s="1077"/>
      <c r="AB36" s="1077"/>
      <c r="AC36" s="1077"/>
      <c r="AD36" s="1077"/>
      <c r="AE36" s="1078"/>
      <c r="AF36" s="1073"/>
      <c r="AG36" s="1074"/>
      <c r="AH36" s="1074"/>
      <c r="AI36" s="1074"/>
      <c r="AJ36" s="1075"/>
      <c r="AK36" s="1010"/>
      <c r="AL36" s="1005"/>
      <c r="AM36" s="1005"/>
      <c r="AN36" s="1005"/>
      <c r="AO36" s="1005"/>
      <c r="AP36" s="1005"/>
      <c r="AQ36" s="1005"/>
      <c r="AR36" s="1005"/>
      <c r="AS36" s="1005"/>
      <c r="AT36" s="1005"/>
      <c r="AU36" s="1005"/>
      <c r="AV36" s="1005"/>
      <c r="AW36" s="1005"/>
      <c r="AX36" s="1005"/>
      <c r="AY36" s="1005"/>
      <c r="AZ36" s="1079"/>
      <c r="BA36" s="1079"/>
      <c r="BB36" s="1079"/>
      <c r="BC36" s="1079"/>
      <c r="BD36" s="1079"/>
      <c r="BE36" s="1018"/>
      <c r="BF36" s="1018"/>
      <c r="BG36" s="1018"/>
      <c r="BH36" s="1018"/>
      <c r="BI36" s="1019"/>
      <c r="BJ36" s="232"/>
      <c r="BK36" s="232"/>
      <c r="BL36" s="232"/>
      <c r="BM36" s="232"/>
      <c r="BN36" s="232"/>
      <c r="BO36" s="241"/>
      <c r="BP36" s="241"/>
      <c r="BQ36" s="238">
        <v>30</v>
      </c>
      <c r="BR36" s="239"/>
      <c r="BS36" s="1030"/>
      <c r="BT36" s="1031"/>
      <c r="BU36" s="1031"/>
      <c r="BV36" s="1031"/>
      <c r="BW36" s="1031"/>
      <c r="BX36" s="1031"/>
      <c r="BY36" s="1031"/>
      <c r="BZ36" s="1031"/>
      <c r="CA36" s="1031"/>
      <c r="CB36" s="1031"/>
      <c r="CC36" s="1031"/>
      <c r="CD36" s="1031"/>
      <c r="CE36" s="1031"/>
      <c r="CF36" s="1031"/>
      <c r="CG36" s="1052"/>
      <c r="CH36" s="1027"/>
      <c r="CI36" s="1028"/>
      <c r="CJ36" s="1028"/>
      <c r="CK36" s="1028"/>
      <c r="CL36" s="1029"/>
      <c r="CM36" s="1027"/>
      <c r="CN36" s="1028"/>
      <c r="CO36" s="1028"/>
      <c r="CP36" s="1028"/>
      <c r="CQ36" s="1029"/>
      <c r="CR36" s="1027"/>
      <c r="CS36" s="1028"/>
      <c r="CT36" s="1028"/>
      <c r="CU36" s="1028"/>
      <c r="CV36" s="1029"/>
      <c r="CW36" s="1027"/>
      <c r="CX36" s="1028"/>
      <c r="CY36" s="1028"/>
      <c r="CZ36" s="1028"/>
      <c r="DA36" s="1029"/>
      <c r="DB36" s="1027"/>
      <c r="DC36" s="1028"/>
      <c r="DD36" s="1028"/>
      <c r="DE36" s="1028"/>
      <c r="DF36" s="1029"/>
      <c r="DG36" s="1027"/>
      <c r="DH36" s="1028"/>
      <c r="DI36" s="1028"/>
      <c r="DJ36" s="1028"/>
      <c r="DK36" s="1029"/>
      <c r="DL36" s="1027"/>
      <c r="DM36" s="1028"/>
      <c r="DN36" s="1028"/>
      <c r="DO36" s="1028"/>
      <c r="DP36" s="1029"/>
      <c r="DQ36" s="1027"/>
      <c r="DR36" s="1028"/>
      <c r="DS36" s="1028"/>
      <c r="DT36" s="1028"/>
      <c r="DU36" s="1029"/>
      <c r="DV36" s="1030"/>
      <c r="DW36" s="1031"/>
      <c r="DX36" s="1031"/>
      <c r="DY36" s="1031"/>
      <c r="DZ36" s="1032"/>
      <c r="EA36" s="230"/>
    </row>
    <row r="37" spans="1:131" ht="26.25" customHeight="1" x14ac:dyDescent="0.2">
      <c r="A37" s="242">
        <v>10</v>
      </c>
      <c r="B37" s="1068"/>
      <c r="C37" s="1069"/>
      <c r="D37" s="1069"/>
      <c r="E37" s="1069"/>
      <c r="F37" s="1069"/>
      <c r="G37" s="1069"/>
      <c r="H37" s="1069"/>
      <c r="I37" s="1069"/>
      <c r="J37" s="1069"/>
      <c r="K37" s="1069"/>
      <c r="L37" s="1069"/>
      <c r="M37" s="1069"/>
      <c r="N37" s="1069"/>
      <c r="O37" s="1069"/>
      <c r="P37" s="1070"/>
      <c r="Q37" s="1076"/>
      <c r="R37" s="1077"/>
      <c r="S37" s="1077"/>
      <c r="T37" s="1077"/>
      <c r="U37" s="1077"/>
      <c r="V37" s="1077"/>
      <c r="W37" s="1077"/>
      <c r="X37" s="1077"/>
      <c r="Y37" s="1077"/>
      <c r="Z37" s="1077"/>
      <c r="AA37" s="1077"/>
      <c r="AB37" s="1077"/>
      <c r="AC37" s="1077"/>
      <c r="AD37" s="1077"/>
      <c r="AE37" s="1078"/>
      <c r="AF37" s="1073"/>
      <c r="AG37" s="1074"/>
      <c r="AH37" s="1074"/>
      <c r="AI37" s="1074"/>
      <c r="AJ37" s="1075"/>
      <c r="AK37" s="1010"/>
      <c r="AL37" s="1005"/>
      <c r="AM37" s="1005"/>
      <c r="AN37" s="1005"/>
      <c r="AO37" s="1005"/>
      <c r="AP37" s="1005"/>
      <c r="AQ37" s="1005"/>
      <c r="AR37" s="1005"/>
      <c r="AS37" s="1005"/>
      <c r="AT37" s="1005"/>
      <c r="AU37" s="1005"/>
      <c r="AV37" s="1005"/>
      <c r="AW37" s="1005"/>
      <c r="AX37" s="1005"/>
      <c r="AY37" s="1005"/>
      <c r="AZ37" s="1079"/>
      <c r="BA37" s="1079"/>
      <c r="BB37" s="1079"/>
      <c r="BC37" s="1079"/>
      <c r="BD37" s="1079"/>
      <c r="BE37" s="1018"/>
      <c r="BF37" s="1018"/>
      <c r="BG37" s="1018"/>
      <c r="BH37" s="1018"/>
      <c r="BI37" s="1019"/>
      <c r="BJ37" s="232"/>
      <c r="BK37" s="232"/>
      <c r="BL37" s="232"/>
      <c r="BM37" s="232"/>
      <c r="BN37" s="232"/>
      <c r="BO37" s="241"/>
      <c r="BP37" s="241"/>
      <c r="BQ37" s="238">
        <v>31</v>
      </c>
      <c r="BR37" s="239"/>
      <c r="BS37" s="1030"/>
      <c r="BT37" s="1031"/>
      <c r="BU37" s="1031"/>
      <c r="BV37" s="1031"/>
      <c r="BW37" s="1031"/>
      <c r="BX37" s="1031"/>
      <c r="BY37" s="1031"/>
      <c r="BZ37" s="1031"/>
      <c r="CA37" s="1031"/>
      <c r="CB37" s="1031"/>
      <c r="CC37" s="1031"/>
      <c r="CD37" s="1031"/>
      <c r="CE37" s="1031"/>
      <c r="CF37" s="1031"/>
      <c r="CG37" s="1052"/>
      <c r="CH37" s="1027"/>
      <c r="CI37" s="1028"/>
      <c r="CJ37" s="1028"/>
      <c r="CK37" s="1028"/>
      <c r="CL37" s="1029"/>
      <c r="CM37" s="1027"/>
      <c r="CN37" s="1028"/>
      <c r="CO37" s="1028"/>
      <c r="CP37" s="1028"/>
      <c r="CQ37" s="1029"/>
      <c r="CR37" s="1027"/>
      <c r="CS37" s="1028"/>
      <c r="CT37" s="1028"/>
      <c r="CU37" s="1028"/>
      <c r="CV37" s="1029"/>
      <c r="CW37" s="1027"/>
      <c r="CX37" s="1028"/>
      <c r="CY37" s="1028"/>
      <c r="CZ37" s="1028"/>
      <c r="DA37" s="1029"/>
      <c r="DB37" s="1027"/>
      <c r="DC37" s="1028"/>
      <c r="DD37" s="1028"/>
      <c r="DE37" s="1028"/>
      <c r="DF37" s="1029"/>
      <c r="DG37" s="1027"/>
      <c r="DH37" s="1028"/>
      <c r="DI37" s="1028"/>
      <c r="DJ37" s="1028"/>
      <c r="DK37" s="1029"/>
      <c r="DL37" s="1027"/>
      <c r="DM37" s="1028"/>
      <c r="DN37" s="1028"/>
      <c r="DO37" s="1028"/>
      <c r="DP37" s="1029"/>
      <c r="DQ37" s="1027"/>
      <c r="DR37" s="1028"/>
      <c r="DS37" s="1028"/>
      <c r="DT37" s="1028"/>
      <c r="DU37" s="1029"/>
      <c r="DV37" s="1030"/>
      <c r="DW37" s="1031"/>
      <c r="DX37" s="1031"/>
      <c r="DY37" s="1031"/>
      <c r="DZ37" s="1032"/>
      <c r="EA37" s="230"/>
    </row>
    <row r="38" spans="1:131" ht="26.25" customHeight="1" x14ac:dyDescent="0.2">
      <c r="A38" s="242">
        <v>11</v>
      </c>
      <c r="B38" s="1068"/>
      <c r="C38" s="1069"/>
      <c r="D38" s="1069"/>
      <c r="E38" s="1069"/>
      <c r="F38" s="1069"/>
      <c r="G38" s="1069"/>
      <c r="H38" s="1069"/>
      <c r="I38" s="1069"/>
      <c r="J38" s="1069"/>
      <c r="K38" s="1069"/>
      <c r="L38" s="1069"/>
      <c r="M38" s="1069"/>
      <c r="N38" s="1069"/>
      <c r="O38" s="1069"/>
      <c r="P38" s="1070"/>
      <c r="Q38" s="1076"/>
      <c r="R38" s="1077"/>
      <c r="S38" s="1077"/>
      <c r="T38" s="1077"/>
      <c r="U38" s="1077"/>
      <c r="V38" s="1077"/>
      <c r="W38" s="1077"/>
      <c r="X38" s="1077"/>
      <c r="Y38" s="1077"/>
      <c r="Z38" s="1077"/>
      <c r="AA38" s="1077"/>
      <c r="AB38" s="1077"/>
      <c r="AC38" s="1077"/>
      <c r="AD38" s="1077"/>
      <c r="AE38" s="1078"/>
      <c r="AF38" s="1073"/>
      <c r="AG38" s="1074"/>
      <c r="AH38" s="1074"/>
      <c r="AI38" s="1074"/>
      <c r="AJ38" s="1075"/>
      <c r="AK38" s="1010"/>
      <c r="AL38" s="1005"/>
      <c r="AM38" s="1005"/>
      <c r="AN38" s="1005"/>
      <c r="AO38" s="1005"/>
      <c r="AP38" s="1005"/>
      <c r="AQ38" s="1005"/>
      <c r="AR38" s="1005"/>
      <c r="AS38" s="1005"/>
      <c r="AT38" s="1005"/>
      <c r="AU38" s="1005"/>
      <c r="AV38" s="1005"/>
      <c r="AW38" s="1005"/>
      <c r="AX38" s="1005"/>
      <c r="AY38" s="1005"/>
      <c r="AZ38" s="1079"/>
      <c r="BA38" s="1079"/>
      <c r="BB38" s="1079"/>
      <c r="BC38" s="1079"/>
      <c r="BD38" s="1079"/>
      <c r="BE38" s="1018"/>
      <c r="BF38" s="1018"/>
      <c r="BG38" s="1018"/>
      <c r="BH38" s="1018"/>
      <c r="BI38" s="1019"/>
      <c r="BJ38" s="232"/>
      <c r="BK38" s="232"/>
      <c r="BL38" s="232"/>
      <c r="BM38" s="232"/>
      <c r="BN38" s="232"/>
      <c r="BO38" s="241"/>
      <c r="BP38" s="241"/>
      <c r="BQ38" s="238">
        <v>32</v>
      </c>
      <c r="BR38" s="239"/>
      <c r="BS38" s="1030"/>
      <c r="BT38" s="1031"/>
      <c r="BU38" s="1031"/>
      <c r="BV38" s="1031"/>
      <c r="BW38" s="1031"/>
      <c r="BX38" s="1031"/>
      <c r="BY38" s="1031"/>
      <c r="BZ38" s="1031"/>
      <c r="CA38" s="1031"/>
      <c r="CB38" s="1031"/>
      <c r="CC38" s="1031"/>
      <c r="CD38" s="1031"/>
      <c r="CE38" s="1031"/>
      <c r="CF38" s="1031"/>
      <c r="CG38" s="1052"/>
      <c r="CH38" s="1027"/>
      <c r="CI38" s="1028"/>
      <c r="CJ38" s="1028"/>
      <c r="CK38" s="1028"/>
      <c r="CL38" s="1029"/>
      <c r="CM38" s="1027"/>
      <c r="CN38" s="1028"/>
      <c r="CO38" s="1028"/>
      <c r="CP38" s="1028"/>
      <c r="CQ38" s="1029"/>
      <c r="CR38" s="1027"/>
      <c r="CS38" s="1028"/>
      <c r="CT38" s="1028"/>
      <c r="CU38" s="1028"/>
      <c r="CV38" s="1029"/>
      <c r="CW38" s="1027"/>
      <c r="CX38" s="1028"/>
      <c r="CY38" s="1028"/>
      <c r="CZ38" s="1028"/>
      <c r="DA38" s="1029"/>
      <c r="DB38" s="1027"/>
      <c r="DC38" s="1028"/>
      <c r="DD38" s="1028"/>
      <c r="DE38" s="1028"/>
      <c r="DF38" s="1029"/>
      <c r="DG38" s="1027"/>
      <c r="DH38" s="1028"/>
      <c r="DI38" s="1028"/>
      <c r="DJ38" s="1028"/>
      <c r="DK38" s="1029"/>
      <c r="DL38" s="1027"/>
      <c r="DM38" s="1028"/>
      <c r="DN38" s="1028"/>
      <c r="DO38" s="1028"/>
      <c r="DP38" s="1029"/>
      <c r="DQ38" s="1027"/>
      <c r="DR38" s="1028"/>
      <c r="DS38" s="1028"/>
      <c r="DT38" s="1028"/>
      <c r="DU38" s="1029"/>
      <c r="DV38" s="1030"/>
      <c r="DW38" s="1031"/>
      <c r="DX38" s="1031"/>
      <c r="DY38" s="1031"/>
      <c r="DZ38" s="1032"/>
      <c r="EA38" s="230"/>
    </row>
    <row r="39" spans="1:131" ht="26.25" customHeight="1" x14ac:dyDescent="0.2">
      <c r="A39" s="242">
        <v>12</v>
      </c>
      <c r="B39" s="1068"/>
      <c r="C39" s="1069"/>
      <c r="D39" s="1069"/>
      <c r="E39" s="1069"/>
      <c r="F39" s="1069"/>
      <c r="G39" s="1069"/>
      <c r="H39" s="1069"/>
      <c r="I39" s="1069"/>
      <c r="J39" s="1069"/>
      <c r="K39" s="1069"/>
      <c r="L39" s="1069"/>
      <c r="M39" s="1069"/>
      <c r="N39" s="1069"/>
      <c r="O39" s="1069"/>
      <c r="P39" s="1070"/>
      <c r="Q39" s="1076"/>
      <c r="R39" s="1077"/>
      <c r="S39" s="1077"/>
      <c r="T39" s="1077"/>
      <c r="U39" s="1077"/>
      <c r="V39" s="1077"/>
      <c r="W39" s="1077"/>
      <c r="X39" s="1077"/>
      <c r="Y39" s="1077"/>
      <c r="Z39" s="1077"/>
      <c r="AA39" s="1077"/>
      <c r="AB39" s="1077"/>
      <c r="AC39" s="1077"/>
      <c r="AD39" s="1077"/>
      <c r="AE39" s="1078"/>
      <c r="AF39" s="1073"/>
      <c r="AG39" s="1074"/>
      <c r="AH39" s="1074"/>
      <c r="AI39" s="1074"/>
      <c r="AJ39" s="1075"/>
      <c r="AK39" s="1010"/>
      <c r="AL39" s="1005"/>
      <c r="AM39" s="1005"/>
      <c r="AN39" s="1005"/>
      <c r="AO39" s="1005"/>
      <c r="AP39" s="1005"/>
      <c r="AQ39" s="1005"/>
      <c r="AR39" s="1005"/>
      <c r="AS39" s="1005"/>
      <c r="AT39" s="1005"/>
      <c r="AU39" s="1005"/>
      <c r="AV39" s="1005"/>
      <c r="AW39" s="1005"/>
      <c r="AX39" s="1005"/>
      <c r="AY39" s="1005"/>
      <c r="AZ39" s="1079"/>
      <c r="BA39" s="1079"/>
      <c r="BB39" s="1079"/>
      <c r="BC39" s="1079"/>
      <c r="BD39" s="1079"/>
      <c r="BE39" s="1018"/>
      <c r="BF39" s="1018"/>
      <c r="BG39" s="1018"/>
      <c r="BH39" s="1018"/>
      <c r="BI39" s="1019"/>
      <c r="BJ39" s="232"/>
      <c r="BK39" s="232"/>
      <c r="BL39" s="232"/>
      <c r="BM39" s="232"/>
      <c r="BN39" s="232"/>
      <c r="BO39" s="241"/>
      <c r="BP39" s="241"/>
      <c r="BQ39" s="238">
        <v>33</v>
      </c>
      <c r="BR39" s="239"/>
      <c r="BS39" s="1030"/>
      <c r="BT39" s="1031"/>
      <c r="BU39" s="1031"/>
      <c r="BV39" s="1031"/>
      <c r="BW39" s="1031"/>
      <c r="BX39" s="1031"/>
      <c r="BY39" s="1031"/>
      <c r="BZ39" s="1031"/>
      <c r="CA39" s="1031"/>
      <c r="CB39" s="1031"/>
      <c r="CC39" s="1031"/>
      <c r="CD39" s="1031"/>
      <c r="CE39" s="1031"/>
      <c r="CF39" s="1031"/>
      <c r="CG39" s="1052"/>
      <c r="CH39" s="1027"/>
      <c r="CI39" s="1028"/>
      <c r="CJ39" s="1028"/>
      <c r="CK39" s="1028"/>
      <c r="CL39" s="1029"/>
      <c r="CM39" s="1027"/>
      <c r="CN39" s="1028"/>
      <c r="CO39" s="1028"/>
      <c r="CP39" s="1028"/>
      <c r="CQ39" s="1029"/>
      <c r="CR39" s="1027"/>
      <c r="CS39" s="1028"/>
      <c r="CT39" s="1028"/>
      <c r="CU39" s="1028"/>
      <c r="CV39" s="1029"/>
      <c r="CW39" s="1027"/>
      <c r="CX39" s="1028"/>
      <c r="CY39" s="1028"/>
      <c r="CZ39" s="1028"/>
      <c r="DA39" s="1029"/>
      <c r="DB39" s="1027"/>
      <c r="DC39" s="1028"/>
      <c r="DD39" s="1028"/>
      <c r="DE39" s="1028"/>
      <c r="DF39" s="1029"/>
      <c r="DG39" s="1027"/>
      <c r="DH39" s="1028"/>
      <c r="DI39" s="1028"/>
      <c r="DJ39" s="1028"/>
      <c r="DK39" s="1029"/>
      <c r="DL39" s="1027"/>
      <c r="DM39" s="1028"/>
      <c r="DN39" s="1028"/>
      <c r="DO39" s="1028"/>
      <c r="DP39" s="1029"/>
      <c r="DQ39" s="1027"/>
      <c r="DR39" s="1028"/>
      <c r="DS39" s="1028"/>
      <c r="DT39" s="1028"/>
      <c r="DU39" s="1029"/>
      <c r="DV39" s="1030"/>
      <c r="DW39" s="1031"/>
      <c r="DX39" s="1031"/>
      <c r="DY39" s="1031"/>
      <c r="DZ39" s="1032"/>
      <c r="EA39" s="230"/>
    </row>
    <row r="40" spans="1:131" ht="26.25" customHeight="1" x14ac:dyDescent="0.2">
      <c r="A40" s="238">
        <v>13</v>
      </c>
      <c r="B40" s="1068"/>
      <c r="C40" s="1069"/>
      <c r="D40" s="1069"/>
      <c r="E40" s="1069"/>
      <c r="F40" s="1069"/>
      <c r="G40" s="1069"/>
      <c r="H40" s="1069"/>
      <c r="I40" s="1069"/>
      <c r="J40" s="1069"/>
      <c r="K40" s="1069"/>
      <c r="L40" s="1069"/>
      <c r="M40" s="1069"/>
      <c r="N40" s="1069"/>
      <c r="O40" s="1069"/>
      <c r="P40" s="1070"/>
      <c r="Q40" s="1076"/>
      <c r="R40" s="1077"/>
      <c r="S40" s="1077"/>
      <c r="T40" s="1077"/>
      <c r="U40" s="1077"/>
      <c r="V40" s="1077"/>
      <c r="W40" s="1077"/>
      <c r="X40" s="1077"/>
      <c r="Y40" s="1077"/>
      <c r="Z40" s="1077"/>
      <c r="AA40" s="1077"/>
      <c r="AB40" s="1077"/>
      <c r="AC40" s="1077"/>
      <c r="AD40" s="1077"/>
      <c r="AE40" s="1078"/>
      <c r="AF40" s="1073"/>
      <c r="AG40" s="1074"/>
      <c r="AH40" s="1074"/>
      <c r="AI40" s="1074"/>
      <c r="AJ40" s="1075"/>
      <c r="AK40" s="1010"/>
      <c r="AL40" s="1005"/>
      <c r="AM40" s="1005"/>
      <c r="AN40" s="1005"/>
      <c r="AO40" s="1005"/>
      <c r="AP40" s="1005"/>
      <c r="AQ40" s="1005"/>
      <c r="AR40" s="1005"/>
      <c r="AS40" s="1005"/>
      <c r="AT40" s="1005"/>
      <c r="AU40" s="1005"/>
      <c r="AV40" s="1005"/>
      <c r="AW40" s="1005"/>
      <c r="AX40" s="1005"/>
      <c r="AY40" s="1005"/>
      <c r="AZ40" s="1079"/>
      <c r="BA40" s="1079"/>
      <c r="BB40" s="1079"/>
      <c r="BC40" s="1079"/>
      <c r="BD40" s="1079"/>
      <c r="BE40" s="1018"/>
      <c r="BF40" s="1018"/>
      <c r="BG40" s="1018"/>
      <c r="BH40" s="1018"/>
      <c r="BI40" s="1019"/>
      <c r="BJ40" s="232"/>
      <c r="BK40" s="232"/>
      <c r="BL40" s="232"/>
      <c r="BM40" s="232"/>
      <c r="BN40" s="232"/>
      <c r="BO40" s="241"/>
      <c r="BP40" s="241"/>
      <c r="BQ40" s="238">
        <v>34</v>
      </c>
      <c r="BR40" s="239"/>
      <c r="BS40" s="1030"/>
      <c r="BT40" s="1031"/>
      <c r="BU40" s="1031"/>
      <c r="BV40" s="1031"/>
      <c r="BW40" s="1031"/>
      <c r="BX40" s="1031"/>
      <c r="BY40" s="1031"/>
      <c r="BZ40" s="1031"/>
      <c r="CA40" s="1031"/>
      <c r="CB40" s="1031"/>
      <c r="CC40" s="1031"/>
      <c r="CD40" s="1031"/>
      <c r="CE40" s="1031"/>
      <c r="CF40" s="1031"/>
      <c r="CG40" s="1052"/>
      <c r="CH40" s="1027"/>
      <c r="CI40" s="1028"/>
      <c r="CJ40" s="1028"/>
      <c r="CK40" s="1028"/>
      <c r="CL40" s="1029"/>
      <c r="CM40" s="1027"/>
      <c r="CN40" s="1028"/>
      <c r="CO40" s="1028"/>
      <c r="CP40" s="1028"/>
      <c r="CQ40" s="1029"/>
      <c r="CR40" s="1027"/>
      <c r="CS40" s="1028"/>
      <c r="CT40" s="1028"/>
      <c r="CU40" s="1028"/>
      <c r="CV40" s="1029"/>
      <c r="CW40" s="1027"/>
      <c r="CX40" s="1028"/>
      <c r="CY40" s="1028"/>
      <c r="CZ40" s="1028"/>
      <c r="DA40" s="1029"/>
      <c r="DB40" s="1027"/>
      <c r="DC40" s="1028"/>
      <c r="DD40" s="1028"/>
      <c r="DE40" s="1028"/>
      <c r="DF40" s="1029"/>
      <c r="DG40" s="1027"/>
      <c r="DH40" s="1028"/>
      <c r="DI40" s="1028"/>
      <c r="DJ40" s="1028"/>
      <c r="DK40" s="1029"/>
      <c r="DL40" s="1027"/>
      <c r="DM40" s="1028"/>
      <c r="DN40" s="1028"/>
      <c r="DO40" s="1028"/>
      <c r="DP40" s="1029"/>
      <c r="DQ40" s="1027"/>
      <c r="DR40" s="1028"/>
      <c r="DS40" s="1028"/>
      <c r="DT40" s="1028"/>
      <c r="DU40" s="1029"/>
      <c r="DV40" s="1030"/>
      <c r="DW40" s="1031"/>
      <c r="DX40" s="1031"/>
      <c r="DY40" s="1031"/>
      <c r="DZ40" s="1032"/>
      <c r="EA40" s="230"/>
    </row>
    <row r="41" spans="1:131" ht="26.25" customHeight="1" x14ac:dyDescent="0.2">
      <c r="A41" s="238">
        <v>14</v>
      </c>
      <c r="B41" s="1068"/>
      <c r="C41" s="1069"/>
      <c r="D41" s="1069"/>
      <c r="E41" s="1069"/>
      <c r="F41" s="1069"/>
      <c r="G41" s="1069"/>
      <c r="H41" s="1069"/>
      <c r="I41" s="1069"/>
      <c r="J41" s="1069"/>
      <c r="K41" s="1069"/>
      <c r="L41" s="1069"/>
      <c r="M41" s="1069"/>
      <c r="N41" s="1069"/>
      <c r="O41" s="1069"/>
      <c r="P41" s="1070"/>
      <c r="Q41" s="1076"/>
      <c r="R41" s="1077"/>
      <c r="S41" s="1077"/>
      <c r="T41" s="1077"/>
      <c r="U41" s="1077"/>
      <c r="V41" s="1077"/>
      <c r="W41" s="1077"/>
      <c r="X41" s="1077"/>
      <c r="Y41" s="1077"/>
      <c r="Z41" s="1077"/>
      <c r="AA41" s="1077"/>
      <c r="AB41" s="1077"/>
      <c r="AC41" s="1077"/>
      <c r="AD41" s="1077"/>
      <c r="AE41" s="1078"/>
      <c r="AF41" s="1073"/>
      <c r="AG41" s="1074"/>
      <c r="AH41" s="1074"/>
      <c r="AI41" s="1074"/>
      <c r="AJ41" s="1075"/>
      <c r="AK41" s="1010"/>
      <c r="AL41" s="1005"/>
      <c r="AM41" s="1005"/>
      <c r="AN41" s="1005"/>
      <c r="AO41" s="1005"/>
      <c r="AP41" s="1005"/>
      <c r="AQ41" s="1005"/>
      <c r="AR41" s="1005"/>
      <c r="AS41" s="1005"/>
      <c r="AT41" s="1005"/>
      <c r="AU41" s="1005"/>
      <c r="AV41" s="1005"/>
      <c r="AW41" s="1005"/>
      <c r="AX41" s="1005"/>
      <c r="AY41" s="1005"/>
      <c r="AZ41" s="1079"/>
      <c r="BA41" s="1079"/>
      <c r="BB41" s="1079"/>
      <c r="BC41" s="1079"/>
      <c r="BD41" s="1079"/>
      <c r="BE41" s="1018"/>
      <c r="BF41" s="1018"/>
      <c r="BG41" s="1018"/>
      <c r="BH41" s="1018"/>
      <c r="BI41" s="1019"/>
      <c r="BJ41" s="232"/>
      <c r="BK41" s="232"/>
      <c r="BL41" s="232"/>
      <c r="BM41" s="232"/>
      <c r="BN41" s="232"/>
      <c r="BO41" s="241"/>
      <c r="BP41" s="241"/>
      <c r="BQ41" s="238">
        <v>35</v>
      </c>
      <c r="BR41" s="239"/>
      <c r="BS41" s="1030"/>
      <c r="BT41" s="1031"/>
      <c r="BU41" s="1031"/>
      <c r="BV41" s="1031"/>
      <c r="BW41" s="1031"/>
      <c r="BX41" s="1031"/>
      <c r="BY41" s="1031"/>
      <c r="BZ41" s="1031"/>
      <c r="CA41" s="1031"/>
      <c r="CB41" s="1031"/>
      <c r="CC41" s="1031"/>
      <c r="CD41" s="1031"/>
      <c r="CE41" s="1031"/>
      <c r="CF41" s="1031"/>
      <c r="CG41" s="1052"/>
      <c r="CH41" s="1027"/>
      <c r="CI41" s="1028"/>
      <c r="CJ41" s="1028"/>
      <c r="CK41" s="1028"/>
      <c r="CL41" s="1029"/>
      <c r="CM41" s="1027"/>
      <c r="CN41" s="1028"/>
      <c r="CO41" s="1028"/>
      <c r="CP41" s="1028"/>
      <c r="CQ41" s="1029"/>
      <c r="CR41" s="1027"/>
      <c r="CS41" s="1028"/>
      <c r="CT41" s="1028"/>
      <c r="CU41" s="1028"/>
      <c r="CV41" s="1029"/>
      <c r="CW41" s="1027"/>
      <c r="CX41" s="1028"/>
      <c r="CY41" s="1028"/>
      <c r="CZ41" s="1028"/>
      <c r="DA41" s="1029"/>
      <c r="DB41" s="1027"/>
      <c r="DC41" s="1028"/>
      <c r="DD41" s="1028"/>
      <c r="DE41" s="1028"/>
      <c r="DF41" s="1029"/>
      <c r="DG41" s="1027"/>
      <c r="DH41" s="1028"/>
      <c r="DI41" s="1028"/>
      <c r="DJ41" s="1028"/>
      <c r="DK41" s="1029"/>
      <c r="DL41" s="1027"/>
      <c r="DM41" s="1028"/>
      <c r="DN41" s="1028"/>
      <c r="DO41" s="1028"/>
      <c r="DP41" s="1029"/>
      <c r="DQ41" s="1027"/>
      <c r="DR41" s="1028"/>
      <c r="DS41" s="1028"/>
      <c r="DT41" s="1028"/>
      <c r="DU41" s="1029"/>
      <c r="DV41" s="1030"/>
      <c r="DW41" s="1031"/>
      <c r="DX41" s="1031"/>
      <c r="DY41" s="1031"/>
      <c r="DZ41" s="1032"/>
      <c r="EA41" s="230"/>
    </row>
    <row r="42" spans="1:131" ht="26.25" customHeight="1" x14ac:dyDescent="0.2">
      <c r="A42" s="238">
        <v>15</v>
      </c>
      <c r="B42" s="1068"/>
      <c r="C42" s="1069"/>
      <c r="D42" s="1069"/>
      <c r="E42" s="1069"/>
      <c r="F42" s="1069"/>
      <c r="G42" s="1069"/>
      <c r="H42" s="1069"/>
      <c r="I42" s="1069"/>
      <c r="J42" s="1069"/>
      <c r="K42" s="1069"/>
      <c r="L42" s="1069"/>
      <c r="M42" s="1069"/>
      <c r="N42" s="1069"/>
      <c r="O42" s="1069"/>
      <c r="P42" s="1070"/>
      <c r="Q42" s="1076"/>
      <c r="R42" s="1077"/>
      <c r="S42" s="1077"/>
      <c r="T42" s="1077"/>
      <c r="U42" s="1077"/>
      <c r="V42" s="1077"/>
      <c r="W42" s="1077"/>
      <c r="X42" s="1077"/>
      <c r="Y42" s="1077"/>
      <c r="Z42" s="1077"/>
      <c r="AA42" s="1077"/>
      <c r="AB42" s="1077"/>
      <c r="AC42" s="1077"/>
      <c r="AD42" s="1077"/>
      <c r="AE42" s="1078"/>
      <c r="AF42" s="1073"/>
      <c r="AG42" s="1074"/>
      <c r="AH42" s="1074"/>
      <c r="AI42" s="1074"/>
      <c r="AJ42" s="1075"/>
      <c r="AK42" s="1010"/>
      <c r="AL42" s="1005"/>
      <c r="AM42" s="1005"/>
      <c r="AN42" s="1005"/>
      <c r="AO42" s="1005"/>
      <c r="AP42" s="1005"/>
      <c r="AQ42" s="1005"/>
      <c r="AR42" s="1005"/>
      <c r="AS42" s="1005"/>
      <c r="AT42" s="1005"/>
      <c r="AU42" s="1005"/>
      <c r="AV42" s="1005"/>
      <c r="AW42" s="1005"/>
      <c r="AX42" s="1005"/>
      <c r="AY42" s="1005"/>
      <c r="AZ42" s="1079"/>
      <c r="BA42" s="1079"/>
      <c r="BB42" s="1079"/>
      <c r="BC42" s="1079"/>
      <c r="BD42" s="1079"/>
      <c r="BE42" s="1018"/>
      <c r="BF42" s="1018"/>
      <c r="BG42" s="1018"/>
      <c r="BH42" s="1018"/>
      <c r="BI42" s="1019"/>
      <c r="BJ42" s="232"/>
      <c r="BK42" s="232"/>
      <c r="BL42" s="232"/>
      <c r="BM42" s="232"/>
      <c r="BN42" s="232"/>
      <c r="BO42" s="241"/>
      <c r="BP42" s="241"/>
      <c r="BQ42" s="238">
        <v>36</v>
      </c>
      <c r="BR42" s="239"/>
      <c r="BS42" s="1030"/>
      <c r="BT42" s="1031"/>
      <c r="BU42" s="1031"/>
      <c r="BV42" s="1031"/>
      <c r="BW42" s="1031"/>
      <c r="BX42" s="1031"/>
      <c r="BY42" s="1031"/>
      <c r="BZ42" s="1031"/>
      <c r="CA42" s="1031"/>
      <c r="CB42" s="1031"/>
      <c r="CC42" s="1031"/>
      <c r="CD42" s="1031"/>
      <c r="CE42" s="1031"/>
      <c r="CF42" s="1031"/>
      <c r="CG42" s="1052"/>
      <c r="CH42" s="1027"/>
      <c r="CI42" s="1028"/>
      <c r="CJ42" s="1028"/>
      <c r="CK42" s="1028"/>
      <c r="CL42" s="1029"/>
      <c r="CM42" s="1027"/>
      <c r="CN42" s="1028"/>
      <c r="CO42" s="1028"/>
      <c r="CP42" s="1028"/>
      <c r="CQ42" s="1029"/>
      <c r="CR42" s="1027"/>
      <c r="CS42" s="1028"/>
      <c r="CT42" s="1028"/>
      <c r="CU42" s="1028"/>
      <c r="CV42" s="1029"/>
      <c r="CW42" s="1027"/>
      <c r="CX42" s="1028"/>
      <c r="CY42" s="1028"/>
      <c r="CZ42" s="1028"/>
      <c r="DA42" s="1029"/>
      <c r="DB42" s="1027"/>
      <c r="DC42" s="1028"/>
      <c r="DD42" s="1028"/>
      <c r="DE42" s="1028"/>
      <c r="DF42" s="1029"/>
      <c r="DG42" s="1027"/>
      <c r="DH42" s="1028"/>
      <c r="DI42" s="1028"/>
      <c r="DJ42" s="1028"/>
      <c r="DK42" s="1029"/>
      <c r="DL42" s="1027"/>
      <c r="DM42" s="1028"/>
      <c r="DN42" s="1028"/>
      <c r="DO42" s="1028"/>
      <c r="DP42" s="1029"/>
      <c r="DQ42" s="1027"/>
      <c r="DR42" s="1028"/>
      <c r="DS42" s="1028"/>
      <c r="DT42" s="1028"/>
      <c r="DU42" s="1029"/>
      <c r="DV42" s="1030"/>
      <c r="DW42" s="1031"/>
      <c r="DX42" s="1031"/>
      <c r="DY42" s="1031"/>
      <c r="DZ42" s="1032"/>
      <c r="EA42" s="230"/>
    </row>
    <row r="43" spans="1:131" ht="26.25" customHeight="1" x14ac:dyDescent="0.2">
      <c r="A43" s="238">
        <v>16</v>
      </c>
      <c r="B43" s="1068"/>
      <c r="C43" s="1069"/>
      <c r="D43" s="1069"/>
      <c r="E43" s="1069"/>
      <c r="F43" s="1069"/>
      <c r="G43" s="1069"/>
      <c r="H43" s="1069"/>
      <c r="I43" s="1069"/>
      <c r="J43" s="1069"/>
      <c r="K43" s="1069"/>
      <c r="L43" s="1069"/>
      <c r="M43" s="1069"/>
      <c r="N43" s="1069"/>
      <c r="O43" s="1069"/>
      <c r="P43" s="1070"/>
      <c r="Q43" s="1076"/>
      <c r="R43" s="1077"/>
      <c r="S43" s="1077"/>
      <c r="T43" s="1077"/>
      <c r="U43" s="1077"/>
      <c r="V43" s="1077"/>
      <c r="W43" s="1077"/>
      <c r="X43" s="1077"/>
      <c r="Y43" s="1077"/>
      <c r="Z43" s="1077"/>
      <c r="AA43" s="1077"/>
      <c r="AB43" s="1077"/>
      <c r="AC43" s="1077"/>
      <c r="AD43" s="1077"/>
      <c r="AE43" s="1078"/>
      <c r="AF43" s="1073"/>
      <c r="AG43" s="1074"/>
      <c r="AH43" s="1074"/>
      <c r="AI43" s="1074"/>
      <c r="AJ43" s="1075"/>
      <c r="AK43" s="1010"/>
      <c r="AL43" s="1005"/>
      <c r="AM43" s="1005"/>
      <c r="AN43" s="1005"/>
      <c r="AO43" s="1005"/>
      <c r="AP43" s="1005"/>
      <c r="AQ43" s="1005"/>
      <c r="AR43" s="1005"/>
      <c r="AS43" s="1005"/>
      <c r="AT43" s="1005"/>
      <c r="AU43" s="1005"/>
      <c r="AV43" s="1005"/>
      <c r="AW43" s="1005"/>
      <c r="AX43" s="1005"/>
      <c r="AY43" s="1005"/>
      <c r="AZ43" s="1079"/>
      <c r="BA43" s="1079"/>
      <c r="BB43" s="1079"/>
      <c r="BC43" s="1079"/>
      <c r="BD43" s="1079"/>
      <c r="BE43" s="1018"/>
      <c r="BF43" s="1018"/>
      <c r="BG43" s="1018"/>
      <c r="BH43" s="1018"/>
      <c r="BI43" s="1019"/>
      <c r="BJ43" s="232"/>
      <c r="BK43" s="232"/>
      <c r="BL43" s="232"/>
      <c r="BM43" s="232"/>
      <c r="BN43" s="232"/>
      <c r="BO43" s="241"/>
      <c r="BP43" s="241"/>
      <c r="BQ43" s="238">
        <v>37</v>
      </c>
      <c r="BR43" s="239"/>
      <c r="BS43" s="1030"/>
      <c r="BT43" s="1031"/>
      <c r="BU43" s="1031"/>
      <c r="BV43" s="1031"/>
      <c r="BW43" s="1031"/>
      <c r="BX43" s="1031"/>
      <c r="BY43" s="1031"/>
      <c r="BZ43" s="1031"/>
      <c r="CA43" s="1031"/>
      <c r="CB43" s="1031"/>
      <c r="CC43" s="1031"/>
      <c r="CD43" s="1031"/>
      <c r="CE43" s="1031"/>
      <c r="CF43" s="1031"/>
      <c r="CG43" s="1052"/>
      <c r="CH43" s="1027"/>
      <c r="CI43" s="1028"/>
      <c r="CJ43" s="1028"/>
      <c r="CK43" s="1028"/>
      <c r="CL43" s="1029"/>
      <c r="CM43" s="1027"/>
      <c r="CN43" s="1028"/>
      <c r="CO43" s="1028"/>
      <c r="CP43" s="1028"/>
      <c r="CQ43" s="1029"/>
      <c r="CR43" s="1027"/>
      <c r="CS43" s="1028"/>
      <c r="CT43" s="1028"/>
      <c r="CU43" s="1028"/>
      <c r="CV43" s="1029"/>
      <c r="CW43" s="1027"/>
      <c r="CX43" s="1028"/>
      <c r="CY43" s="1028"/>
      <c r="CZ43" s="1028"/>
      <c r="DA43" s="1029"/>
      <c r="DB43" s="1027"/>
      <c r="DC43" s="1028"/>
      <c r="DD43" s="1028"/>
      <c r="DE43" s="1028"/>
      <c r="DF43" s="1029"/>
      <c r="DG43" s="1027"/>
      <c r="DH43" s="1028"/>
      <c r="DI43" s="1028"/>
      <c r="DJ43" s="1028"/>
      <c r="DK43" s="1029"/>
      <c r="DL43" s="1027"/>
      <c r="DM43" s="1028"/>
      <c r="DN43" s="1028"/>
      <c r="DO43" s="1028"/>
      <c r="DP43" s="1029"/>
      <c r="DQ43" s="1027"/>
      <c r="DR43" s="1028"/>
      <c r="DS43" s="1028"/>
      <c r="DT43" s="1028"/>
      <c r="DU43" s="1029"/>
      <c r="DV43" s="1030"/>
      <c r="DW43" s="1031"/>
      <c r="DX43" s="1031"/>
      <c r="DY43" s="1031"/>
      <c r="DZ43" s="1032"/>
      <c r="EA43" s="230"/>
    </row>
    <row r="44" spans="1:131" ht="26.25" customHeight="1" x14ac:dyDescent="0.2">
      <c r="A44" s="238">
        <v>17</v>
      </c>
      <c r="B44" s="1068"/>
      <c r="C44" s="1069"/>
      <c r="D44" s="1069"/>
      <c r="E44" s="1069"/>
      <c r="F44" s="1069"/>
      <c r="G44" s="1069"/>
      <c r="H44" s="1069"/>
      <c r="I44" s="1069"/>
      <c r="J44" s="1069"/>
      <c r="K44" s="1069"/>
      <c r="L44" s="1069"/>
      <c r="M44" s="1069"/>
      <c r="N44" s="1069"/>
      <c r="O44" s="1069"/>
      <c r="P44" s="1070"/>
      <c r="Q44" s="1076"/>
      <c r="R44" s="1077"/>
      <c r="S44" s="1077"/>
      <c r="T44" s="1077"/>
      <c r="U44" s="1077"/>
      <c r="V44" s="1077"/>
      <c r="W44" s="1077"/>
      <c r="X44" s="1077"/>
      <c r="Y44" s="1077"/>
      <c r="Z44" s="1077"/>
      <c r="AA44" s="1077"/>
      <c r="AB44" s="1077"/>
      <c r="AC44" s="1077"/>
      <c r="AD44" s="1077"/>
      <c r="AE44" s="1078"/>
      <c r="AF44" s="1073"/>
      <c r="AG44" s="1074"/>
      <c r="AH44" s="1074"/>
      <c r="AI44" s="1074"/>
      <c r="AJ44" s="1075"/>
      <c r="AK44" s="1010"/>
      <c r="AL44" s="1005"/>
      <c r="AM44" s="1005"/>
      <c r="AN44" s="1005"/>
      <c r="AO44" s="1005"/>
      <c r="AP44" s="1005"/>
      <c r="AQ44" s="1005"/>
      <c r="AR44" s="1005"/>
      <c r="AS44" s="1005"/>
      <c r="AT44" s="1005"/>
      <c r="AU44" s="1005"/>
      <c r="AV44" s="1005"/>
      <c r="AW44" s="1005"/>
      <c r="AX44" s="1005"/>
      <c r="AY44" s="1005"/>
      <c r="AZ44" s="1079"/>
      <c r="BA44" s="1079"/>
      <c r="BB44" s="1079"/>
      <c r="BC44" s="1079"/>
      <c r="BD44" s="1079"/>
      <c r="BE44" s="1018"/>
      <c r="BF44" s="1018"/>
      <c r="BG44" s="1018"/>
      <c r="BH44" s="1018"/>
      <c r="BI44" s="1019"/>
      <c r="BJ44" s="232"/>
      <c r="BK44" s="232"/>
      <c r="BL44" s="232"/>
      <c r="BM44" s="232"/>
      <c r="BN44" s="232"/>
      <c r="BO44" s="241"/>
      <c r="BP44" s="241"/>
      <c r="BQ44" s="238">
        <v>38</v>
      </c>
      <c r="BR44" s="239"/>
      <c r="BS44" s="1030"/>
      <c r="BT44" s="1031"/>
      <c r="BU44" s="1031"/>
      <c r="BV44" s="1031"/>
      <c r="BW44" s="1031"/>
      <c r="BX44" s="1031"/>
      <c r="BY44" s="1031"/>
      <c r="BZ44" s="1031"/>
      <c r="CA44" s="1031"/>
      <c r="CB44" s="1031"/>
      <c r="CC44" s="1031"/>
      <c r="CD44" s="1031"/>
      <c r="CE44" s="1031"/>
      <c r="CF44" s="1031"/>
      <c r="CG44" s="1052"/>
      <c r="CH44" s="1027"/>
      <c r="CI44" s="1028"/>
      <c r="CJ44" s="1028"/>
      <c r="CK44" s="1028"/>
      <c r="CL44" s="1029"/>
      <c r="CM44" s="1027"/>
      <c r="CN44" s="1028"/>
      <c r="CO44" s="1028"/>
      <c r="CP44" s="1028"/>
      <c r="CQ44" s="1029"/>
      <c r="CR44" s="1027"/>
      <c r="CS44" s="1028"/>
      <c r="CT44" s="1028"/>
      <c r="CU44" s="1028"/>
      <c r="CV44" s="1029"/>
      <c r="CW44" s="1027"/>
      <c r="CX44" s="1028"/>
      <c r="CY44" s="1028"/>
      <c r="CZ44" s="1028"/>
      <c r="DA44" s="1029"/>
      <c r="DB44" s="1027"/>
      <c r="DC44" s="1028"/>
      <c r="DD44" s="1028"/>
      <c r="DE44" s="1028"/>
      <c r="DF44" s="1029"/>
      <c r="DG44" s="1027"/>
      <c r="DH44" s="1028"/>
      <c r="DI44" s="1028"/>
      <c r="DJ44" s="1028"/>
      <c r="DK44" s="1029"/>
      <c r="DL44" s="1027"/>
      <c r="DM44" s="1028"/>
      <c r="DN44" s="1028"/>
      <c r="DO44" s="1028"/>
      <c r="DP44" s="1029"/>
      <c r="DQ44" s="1027"/>
      <c r="DR44" s="1028"/>
      <c r="DS44" s="1028"/>
      <c r="DT44" s="1028"/>
      <c r="DU44" s="1029"/>
      <c r="DV44" s="1030"/>
      <c r="DW44" s="1031"/>
      <c r="DX44" s="1031"/>
      <c r="DY44" s="1031"/>
      <c r="DZ44" s="1032"/>
      <c r="EA44" s="230"/>
    </row>
    <row r="45" spans="1:131" ht="26.25" customHeight="1" x14ac:dyDescent="0.2">
      <c r="A45" s="238">
        <v>18</v>
      </c>
      <c r="B45" s="1068"/>
      <c r="C45" s="1069"/>
      <c r="D45" s="1069"/>
      <c r="E45" s="1069"/>
      <c r="F45" s="1069"/>
      <c r="G45" s="1069"/>
      <c r="H45" s="1069"/>
      <c r="I45" s="1069"/>
      <c r="J45" s="1069"/>
      <c r="K45" s="1069"/>
      <c r="L45" s="1069"/>
      <c r="M45" s="1069"/>
      <c r="N45" s="1069"/>
      <c r="O45" s="1069"/>
      <c r="P45" s="1070"/>
      <c r="Q45" s="1076"/>
      <c r="R45" s="1077"/>
      <c r="S45" s="1077"/>
      <c r="T45" s="1077"/>
      <c r="U45" s="1077"/>
      <c r="V45" s="1077"/>
      <c r="W45" s="1077"/>
      <c r="X45" s="1077"/>
      <c r="Y45" s="1077"/>
      <c r="Z45" s="1077"/>
      <c r="AA45" s="1077"/>
      <c r="AB45" s="1077"/>
      <c r="AC45" s="1077"/>
      <c r="AD45" s="1077"/>
      <c r="AE45" s="1078"/>
      <c r="AF45" s="1073"/>
      <c r="AG45" s="1074"/>
      <c r="AH45" s="1074"/>
      <c r="AI45" s="1074"/>
      <c r="AJ45" s="1075"/>
      <c r="AK45" s="1010"/>
      <c r="AL45" s="1005"/>
      <c r="AM45" s="1005"/>
      <c r="AN45" s="1005"/>
      <c r="AO45" s="1005"/>
      <c r="AP45" s="1005"/>
      <c r="AQ45" s="1005"/>
      <c r="AR45" s="1005"/>
      <c r="AS45" s="1005"/>
      <c r="AT45" s="1005"/>
      <c r="AU45" s="1005"/>
      <c r="AV45" s="1005"/>
      <c r="AW45" s="1005"/>
      <c r="AX45" s="1005"/>
      <c r="AY45" s="1005"/>
      <c r="AZ45" s="1079"/>
      <c r="BA45" s="1079"/>
      <c r="BB45" s="1079"/>
      <c r="BC45" s="1079"/>
      <c r="BD45" s="1079"/>
      <c r="BE45" s="1018"/>
      <c r="BF45" s="1018"/>
      <c r="BG45" s="1018"/>
      <c r="BH45" s="1018"/>
      <c r="BI45" s="1019"/>
      <c r="BJ45" s="232"/>
      <c r="BK45" s="232"/>
      <c r="BL45" s="232"/>
      <c r="BM45" s="232"/>
      <c r="BN45" s="232"/>
      <c r="BO45" s="241"/>
      <c r="BP45" s="241"/>
      <c r="BQ45" s="238">
        <v>39</v>
      </c>
      <c r="BR45" s="239"/>
      <c r="BS45" s="1030"/>
      <c r="BT45" s="1031"/>
      <c r="BU45" s="1031"/>
      <c r="BV45" s="1031"/>
      <c r="BW45" s="1031"/>
      <c r="BX45" s="1031"/>
      <c r="BY45" s="1031"/>
      <c r="BZ45" s="1031"/>
      <c r="CA45" s="1031"/>
      <c r="CB45" s="1031"/>
      <c r="CC45" s="1031"/>
      <c r="CD45" s="1031"/>
      <c r="CE45" s="1031"/>
      <c r="CF45" s="1031"/>
      <c r="CG45" s="1052"/>
      <c r="CH45" s="1027"/>
      <c r="CI45" s="1028"/>
      <c r="CJ45" s="1028"/>
      <c r="CK45" s="1028"/>
      <c r="CL45" s="1029"/>
      <c r="CM45" s="1027"/>
      <c r="CN45" s="1028"/>
      <c r="CO45" s="1028"/>
      <c r="CP45" s="1028"/>
      <c r="CQ45" s="1029"/>
      <c r="CR45" s="1027"/>
      <c r="CS45" s="1028"/>
      <c r="CT45" s="1028"/>
      <c r="CU45" s="1028"/>
      <c r="CV45" s="1029"/>
      <c r="CW45" s="1027"/>
      <c r="CX45" s="1028"/>
      <c r="CY45" s="1028"/>
      <c r="CZ45" s="1028"/>
      <c r="DA45" s="1029"/>
      <c r="DB45" s="1027"/>
      <c r="DC45" s="1028"/>
      <c r="DD45" s="1028"/>
      <c r="DE45" s="1028"/>
      <c r="DF45" s="1029"/>
      <c r="DG45" s="1027"/>
      <c r="DH45" s="1028"/>
      <c r="DI45" s="1028"/>
      <c r="DJ45" s="1028"/>
      <c r="DK45" s="1029"/>
      <c r="DL45" s="1027"/>
      <c r="DM45" s="1028"/>
      <c r="DN45" s="1028"/>
      <c r="DO45" s="1028"/>
      <c r="DP45" s="1029"/>
      <c r="DQ45" s="1027"/>
      <c r="DR45" s="1028"/>
      <c r="DS45" s="1028"/>
      <c r="DT45" s="1028"/>
      <c r="DU45" s="1029"/>
      <c r="DV45" s="1030"/>
      <c r="DW45" s="1031"/>
      <c r="DX45" s="1031"/>
      <c r="DY45" s="1031"/>
      <c r="DZ45" s="1032"/>
      <c r="EA45" s="230"/>
    </row>
    <row r="46" spans="1:131" ht="26.25" customHeight="1" x14ac:dyDescent="0.2">
      <c r="A46" s="238">
        <v>19</v>
      </c>
      <c r="B46" s="1068"/>
      <c r="C46" s="1069"/>
      <c r="D46" s="1069"/>
      <c r="E46" s="1069"/>
      <c r="F46" s="1069"/>
      <c r="G46" s="1069"/>
      <c r="H46" s="1069"/>
      <c r="I46" s="1069"/>
      <c r="J46" s="1069"/>
      <c r="K46" s="1069"/>
      <c r="L46" s="1069"/>
      <c r="M46" s="1069"/>
      <c r="N46" s="1069"/>
      <c r="O46" s="1069"/>
      <c r="P46" s="1070"/>
      <c r="Q46" s="1076"/>
      <c r="R46" s="1077"/>
      <c r="S46" s="1077"/>
      <c r="T46" s="1077"/>
      <c r="U46" s="1077"/>
      <c r="V46" s="1077"/>
      <c r="W46" s="1077"/>
      <c r="X46" s="1077"/>
      <c r="Y46" s="1077"/>
      <c r="Z46" s="1077"/>
      <c r="AA46" s="1077"/>
      <c r="AB46" s="1077"/>
      <c r="AC46" s="1077"/>
      <c r="AD46" s="1077"/>
      <c r="AE46" s="1078"/>
      <c r="AF46" s="1073"/>
      <c r="AG46" s="1074"/>
      <c r="AH46" s="1074"/>
      <c r="AI46" s="1074"/>
      <c r="AJ46" s="1075"/>
      <c r="AK46" s="1010"/>
      <c r="AL46" s="1005"/>
      <c r="AM46" s="1005"/>
      <c r="AN46" s="1005"/>
      <c r="AO46" s="1005"/>
      <c r="AP46" s="1005"/>
      <c r="AQ46" s="1005"/>
      <c r="AR46" s="1005"/>
      <c r="AS46" s="1005"/>
      <c r="AT46" s="1005"/>
      <c r="AU46" s="1005"/>
      <c r="AV46" s="1005"/>
      <c r="AW46" s="1005"/>
      <c r="AX46" s="1005"/>
      <c r="AY46" s="1005"/>
      <c r="AZ46" s="1079"/>
      <c r="BA46" s="1079"/>
      <c r="BB46" s="1079"/>
      <c r="BC46" s="1079"/>
      <c r="BD46" s="1079"/>
      <c r="BE46" s="1018"/>
      <c r="BF46" s="1018"/>
      <c r="BG46" s="1018"/>
      <c r="BH46" s="1018"/>
      <c r="BI46" s="1019"/>
      <c r="BJ46" s="232"/>
      <c r="BK46" s="232"/>
      <c r="BL46" s="232"/>
      <c r="BM46" s="232"/>
      <c r="BN46" s="232"/>
      <c r="BO46" s="241"/>
      <c r="BP46" s="241"/>
      <c r="BQ46" s="238">
        <v>40</v>
      </c>
      <c r="BR46" s="239"/>
      <c r="BS46" s="1030"/>
      <c r="BT46" s="1031"/>
      <c r="BU46" s="1031"/>
      <c r="BV46" s="1031"/>
      <c r="BW46" s="1031"/>
      <c r="BX46" s="1031"/>
      <c r="BY46" s="1031"/>
      <c r="BZ46" s="1031"/>
      <c r="CA46" s="1031"/>
      <c r="CB46" s="1031"/>
      <c r="CC46" s="1031"/>
      <c r="CD46" s="1031"/>
      <c r="CE46" s="1031"/>
      <c r="CF46" s="1031"/>
      <c r="CG46" s="1052"/>
      <c r="CH46" s="1027"/>
      <c r="CI46" s="1028"/>
      <c r="CJ46" s="1028"/>
      <c r="CK46" s="1028"/>
      <c r="CL46" s="1029"/>
      <c r="CM46" s="1027"/>
      <c r="CN46" s="1028"/>
      <c r="CO46" s="1028"/>
      <c r="CP46" s="1028"/>
      <c r="CQ46" s="1029"/>
      <c r="CR46" s="1027"/>
      <c r="CS46" s="1028"/>
      <c r="CT46" s="1028"/>
      <c r="CU46" s="1028"/>
      <c r="CV46" s="1029"/>
      <c r="CW46" s="1027"/>
      <c r="CX46" s="1028"/>
      <c r="CY46" s="1028"/>
      <c r="CZ46" s="1028"/>
      <c r="DA46" s="1029"/>
      <c r="DB46" s="1027"/>
      <c r="DC46" s="1028"/>
      <c r="DD46" s="1028"/>
      <c r="DE46" s="1028"/>
      <c r="DF46" s="1029"/>
      <c r="DG46" s="1027"/>
      <c r="DH46" s="1028"/>
      <c r="DI46" s="1028"/>
      <c r="DJ46" s="1028"/>
      <c r="DK46" s="1029"/>
      <c r="DL46" s="1027"/>
      <c r="DM46" s="1028"/>
      <c r="DN46" s="1028"/>
      <c r="DO46" s="1028"/>
      <c r="DP46" s="1029"/>
      <c r="DQ46" s="1027"/>
      <c r="DR46" s="1028"/>
      <c r="DS46" s="1028"/>
      <c r="DT46" s="1028"/>
      <c r="DU46" s="1029"/>
      <c r="DV46" s="1030"/>
      <c r="DW46" s="1031"/>
      <c r="DX46" s="1031"/>
      <c r="DY46" s="1031"/>
      <c r="DZ46" s="1032"/>
      <c r="EA46" s="230"/>
    </row>
    <row r="47" spans="1:131" ht="26.25" customHeight="1" x14ac:dyDescent="0.2">
      <c r="A47" s="238">
        <v>20</v>
      </c>
      <c r="B47" s="1068"/>
      <c r="C47" s="1069"/>
      <c r="D47" s="1069"/>
      <c r="E47" s="1069"/>
      <c r="F47" s="1069"/>
      <c r="G47" s="1069"/>
      <c r="H47" s="1069"/>
      <c r="I47" s="1069"/>
      <c r="J47" s="1069"/>
      <c r="K47" s="1069"/>
      <c r="L47" s="1069"/>
      <c r="M47" s="1069"/>
      <c r="N47" s="1069"/>
      <c r="O47" s="1069"/>
      <c r="P47" s="1070"/>
      <c r="Q47" s="1076"/>
      <c r="R47" s="1077"/>
      <c r="S47" s="1077"/>
      <c r="T47" s="1077"/>
      <c r="U47" s="1077"/>
      <c r="V47" s="1077"/>
      <c r="W47" s="1077"/>
      <c r="X47" s="1077"/>
      <c r="Y47" s="1077"/>
      <c r="Z47" s="1077"/>
      <c r="AA47" s="1077"/>
      <c r="AB47" s="1077"/>
      <c r="AC47" s="1077"/>
      <c r="AD47" s="1077"/>
      <c r="AE47" s="1078"/>
      <c r="AF47" s="1073"/>
      <c r="AG47" s="1074"/>
      <c r="AH47" s="1074"/>
      <c r="AI47" s="1074"/>
      <c r="AJ47" s="1075"/>
      <c r="AK47" s="1010"/>
      <c r="AL47" s="1005"/>
      <c r="AM47" s="1005"/>
      <c r="AN47" s="1005"/>
      <c r="AO47" s="1005"/>
      <c r="AP47" s="1005"/>
      <c r="AQ47" s="1005"/>
      <c r="AR47" s="1005"/>
      <c r="AS47" s="1005"/>
      <c r="AT47" s="1005"/>
      <c r="AU47" s="1005"/>
      <c r="AV47" s="1005"/>
      <c r="AW47" s="1005"/>
      <c r="AX47" s="1005"/>
      <c r="AY47" s="1005"/>
      <c r="AZ47" s="1079"/>
      <c r="BA47" s="1079"/>
      <c r="BB47" s="1079"/>
      <c r="BC47" s="1079"/>
      <c r="BD47" s="1079"/>
      <c r="BE47" s="1018"/>
      <c r="BF47" s="1018"/>
      <c r="BG47" s="1018"/>
      <c r="BH47" s="1018"/>
      <c r="BI47" s="1019"/>
      <c r="BJ47" s="232"/>
      <c r="BK47" s="232"/>
      <c r="BL47" s="232"/>
      <c r="BM47" s="232"/>
      <c r="BN47" s="232"/>
      <c r="BO47" s="241"/>
      <c r="BP47" s="241"/>
      <c r="BQ47" s="238">
        <v>41</v>
      </c>
      <c r="BR47" s="239"/>
      <c r="BS47" s="1030"/>
      <c r="BT47" s="1031"/>
      <c r="BU47" s="1031"/>
      <c r="BV47" s="1031"/>
      <c r="BW47" s="1031"/>
      <c r="BX47" s="1031"/>
      <c r="BY47" s="1031"/>
      <c r="BZ47" s="1031"/>
      <c r="CA47" s="1031"/>
      <c r="CB47" s="1031"/>
      <c r="CC47" s="1031"/>
      <c r="CD47" s="1031"/>
      <c r="CE47" s="1031"/>
      <c r="CF47" s="1031"/>
      <c r="CG47" s="1052"/>
      <c r="CH47" s="1027"/>
      <c r="CI47" s="1028"/>
      <c r="CJ47" s="1028"/>
      <c r="CK47" s="1028"/>
      <c r="CL47" s="1029"/>
      <c r="CM47" s="1027"/>
      <c r="CN47" s="1028"/>
      <c r="CO47" s="1028"/>
      <c r="CP47" s="1028"/>
      <c r="CQ47" s="1029"/>
      <c r="CR47" s="1027"/>
      <c r="CS47" s="1028"/>
      <c r="CT47" s="1028"/>
      <c r="CU47" s="1028"/>
      <c r="CV47" s="1029"/>
      <c r="CW47" s="1027"/>
      <c r="CX47" s="1028"/>
      <c r="CY47" s="1028"/>
      <c r="CZ47" s="1028"/>
      <c r="DA47" s="1029"/>
      <c r="DB47" s="1027"/>
      <c r="DC47" s="1028"/>
      <c r="DD47" s="1028"/>
      <c r="DE47" s="1028"/>
      <c r="DF47" s="1029"/>
      <c r="DG47" s="1027"/>
      <c r="DH47" s="1028"/>
      <c r="DI47" s="1028"/>
      <c r="DJ47" s="1028"/>
      <c r="DK47" s="1029"/>
      <c r="DL47" s="1027"/>
      <c r="DM47" s="1028"/>
      <c r="DN47" s="1028"/>
      <c r="DO47" s="1028"/>
      <c r="DP47" s="1029"/>
      <c r="DQ47" s="1027"/>
      <c r="DR47" s="1028"/>
      <c r="DS47" s="1028"/>
      <c r="DT47" s="1028"/>
      <c r="DU47" s="1029"/>
      <c r="DV47" s="1030"/>
      <c r="DW47" s="1031"/>
      <c r="DX47" s="1031"/>
      <c r="DY47" s="1031"/>
      <c r="DZ47" s="1032"/>
      <c r="EA47" s="230"/>
    </row>
    <row r="48" spans="1:131" ht="26.25" customHeight="1" x14ac:dyDescent="0.2">
      <c r="A48" s="238">
        <v>21</v>
      </c>
      <c r="B48" s="1068"/>
      <c r="C48" s="1069"/>
      <c r="D48" s="1069"/>
      <c r="E48" s="1069"/>
      <c r="F48" s="1069"/>
      <c r="G48" s="1069"/>
      <c r="H48" s="1069"/>
      <c r="I48" s="1069"/>
      <c r="J48" s="1069"/>
      <c r="K48" s="1069"/>
      <c r="L48" s="1069"/>
      <c r="M48" s="1069"/>
      <c r="N48" s="1069"/>
      <c r="O48" s="1069"/>
      <c r="P48" s="1070"/>
      <c r="Q48" s="1076"/>
      <c r="R48" s="1077"/>
      <c r="S48" s="1077"/>
      <c r="T48" s="1077"/>
      <c r="U48" s="1077"/>
      <c r="V48" s="1077"/>
      <c r="W48" s="1077"/>
      <c r="X48" s="1077"/>
      <c r="Y48" s="1077"/>
      <c r="Z48" s="1077"/>
      <c r="AA48" s="1077"/>
      <c r="AB48" s="1077"/>
      <c r="AC48" s="1077"/>
      <c r="AD48" s="1077"/>
      <c r="AE48" s="1078"/>
      <c r="AF48" s="1073"/>
      <c r="AG48" s="1074"/>
      <c r="AH48" s="1074"/>
      <c r="AI48" s="1074"/>
      <c r="AJ48" s="1075"/>
      <c r="AK48" s="1010"/>
      <c r="AL48" s="1005"/>
      <c r="AM48" s="1005"/>
      <c r="AN48" s="1005"/>
      <c r="AO48" s="1005"/>
      <c r="AP48" s="1005"/>
      <c r="AQ48" s="1005"/>
      <c r="AR48" s="1005"/>
      <c r="AS48" s="1005"/>
      <c r="AT48" s="1005"/>
      <c r="AU48" s="1005"/>
      <c r="AV48" s="1005"/>
      <c r="AW48" s="1005"/>
      <c r="AX48" s="1005"/>
      <c r="AY48" s="1005"/>
      <c r="AZ48" s="1079"/>
      <c r="BA48" s="1079"/>
      <c r="BB48" s="1079"/>
      <c r="BC48" s="1079"/>
      <c r="BD48" s="1079"/>
      <c r="BE48" s="1018"/>
      <c r="BF48" s="1018"/>
      <c r="BG48" s="1018"/>
      <c r="BH48" s="1018"/>
      <c r="BI48" s="1019"/>
      <c r="BJ48" s="232"/>
      <c r="BK48" s="232"/>
      <c r="BL48" s="232"/>
      <c r="BM48" s="232"/>
      <c r="BN48" s="232"/>
      <c r="BO48" s="241"/>
      <c r="BP48" s="241"/>
      <c r="BQ48" s="238">
        <v>42</v>
      </c>
      <c r="BR48" s="239"/>
      <c r="BS48" s="1030"/>
      <c r="BT48" s="1031"/>
      <c r="BU48" s="1031"/>
      <c r="BV48" s="1031"/>
      <c r="BW48" s="1031"/>
      <c r="BX48" s="1031"/>
      <c r="BY48" s="1031"/>
      <c r="BZ48" s="1031"/>
      <c r="CA48" s="1031"/>
      <c r="CB48" s="1031"/>
      <c r="CC48" s="1031"/>
      <c r="CD48" s="1031"/>
      <c r="CE48" s="1031"/>
      <c r="CF48" s="1031"/>
      <c r="CG48" s="1052"/>
      <c r="CH48" s="1027"/>
      <c r="CI48" s="1028"/>
      <c r="CJ48" s="1028"/>
      <c r="CK48" s="1028"/>
      <c r="CL48" s="1029"/>
      <c r="CM48" s="1027"/>
      <c r="CN48" s="1028"/>
      <c r="CO48" s="1028"/>
      <c r="CP48" s="1028"/>
      <c r="CQ48" s="1029"/>
      <c r="CR48" s="1027"/>
      <c r="CS48" s="1028"/>
      <c r="CT48" s="1028"/>
      <c r="CU48" s="1028"/>
      <c r="CV48" s="1029"/>
      <c r="CW48" s="1027"/>
      <c r="CX48" s="1028"/>
      <c r="CY48" s="1028"/>
      <c r="CZ48" s="1028"/>
      <c r="DA48" s="1029"/>
      <c r="DB48" s="1027"/>
      <c r="DC48" s="1028"/>
      <c r="DD48" s="1028"/>
      <c r="DE48" s="1028"/>
      <c r="DF48" s="1029"/>
      <c r="DG48" s="1027"/>
      <c r="DH48" s="1028"/>
      <c r="DI48" s="1028"/>
      <c r="DJ48" s="1028"/>
      <c r="DK48" s="1029"/>
      <c r="DL48" s="1027"/>
      <c r="DM48" s="1028"/>
      <c r="DN48" s="1028"/>
      <c r="DO48" s="1028"/>
      <c r="DP48" s="1029"/>
      <c r="DQ48" s="1027"/>
      <c r="DR48" s="1028"/>
      <c r="DS48" s="1028"/>
      <c r="DT48" s="1028"/>
      <c r="DU48" s="1029"/>
      <c r="DV48" s="1030"/>
      <c r="DW48" s="1031"/>
      <c r="DX48" s="1031"/>
      <c r="DY48" s="1031"/>
      <c r="DZ48" s="1032"/>
      <c r="EA48" s="230"/>
    </row>
    <row r="49" spans="1:131" ht="26.25" customHeight="1" x14ac:dyDescent="0.2">
      <c r="A49" s="238">
        <v>22</v>
      </c>
      <c r="B49" s="1068"/>
      <c r="C49" s="1069"/>
      <c r="D49" s="1069"/>
      <c r="E49" s="1069"/>
      <c r="F49" s="1069"/>
      <c r="G49" s="1069"/>
      <c r="H49" s="1069"/>
      <c r="I49" s="1069"/>
      <c r="J49" s="1069"/>
      <c r="K49" s="1069"/>
      <c r="L49" s="1069"/>
      <c r="M49" s="1069"/>
      <c r="N49" s="1069"/>
      <c r="O49" s="1069"/>
      <c r="P49" s="1070"/>
      <c r="Q49" s="1076"/>
      <c r="R49" s="1077"/>
      <c r="S49" s="1077"/>
      <c r="T49" s="1077"/>
      <c r="U49" s="1077"/>
      <c r="V49" s="1077"/>
      <c r="W49" s="1077"/>
      <c r="X49" s="1077"/>
      <c r="Y49" s="1077"/>
      <c r="Z49" s="1077"/>
      <c r="AA49" s="1077"/>
      <c r="AB49" s="1077"/>
      <c r="AC49" s="1077"/>
      <c r="AD49" s="1077"/>
      <c r="AE49" s="1078"/>
      <c r="AF49" s="1073"/>
      <c r="AG49" s="1074"/>
      <c r="AH49" s="1074"/>
      <c r="AI49" s="1074"/>
      <c r="AJ49" s="1075"/>
      <c r="AK49" s="1010"/>
      <c r="AL49" s="1005"/>
      <c r="AM49" s="1005"/>
      <c r="AN49" s="1005"/>
      <c r="AO49" s="1005"/>
      <c r="AP49" s="1005"/>
      <c r="AQ49" s="1005"/>
      <c r="AR49" s="1005"/>
      <c r="AS49" s="1005"/>
      <c r="AT49" s="1005"/>
      <c r="AU49" s="1005"/>
      <c r="AV49" s="1005"/>
      <c r="AW49" s="1005"/>
      <c r="AX49" s="1005"/>
      <c r="AY49" s="1005"/>
      <c r="AZ49" s="1079"/>
      <c r="BA49" s="1079"/>
      <c r="BB49" s="1079"/>
      <c r="BC49" s="1079"/>
      <c r="BD49" s="1079"/>
      <c r="BE49" s="1018"/>
      <c r="BF49" s="1018"/>
      <c r="BG49" s="1018"/>
      <c r="BH49" s="1018"/>
      <c r="BI49" s="1019"/>
      <c r="BJ49" s="232"/>
      <c r="BK49" s="232"/>
      <c r="BL49" s="232"/>
      <c r="BM49" s="232"/>
      <c r="BN49" s="232"/>
      <c r="BO49" s="241"/>
      <c r="BP49" s="241"/>
      <c r="BQ49" s="238">
        <v>43</v>
      </c>
      <c r="BR49" s="239"/>
      <c r="BS49" s="1030"/>
      <c r="BT49" s="1031"/>
      <c r="BU49" s="1031"/>
      <c r="BV49" s="1031"/>
      <c r="BW49" s="1031"/>
      <c r="BX49" s="1031"/>
      <c r="BY49" s="1031"/>
      <c r="BZ49" s="1031"/>
      <c r="CA49" s="1031"/>
      <c r="CB49" s="1031"/>
      <c r="CC49" s="1031"/>
      <c r="CD49" s="1031"/>
      <c r="CE49" s="1031"/>
      <c r="CF49" s="1031"/>
      <c r="CG49" s="1052"/>
      <c r="CH49" s="1027"/>
      <c r="CI49" s="1028"/>
      <c r="CJ49" s="1028"/>
      <c r="CK49" s="1028"/>
      <c r="CL49" s="1029"/>
      <c r="CM49" s="1027"/>
      <c r="CN49" s="1028"/>
      <c r="CO49" s="1028"/>
      <c r="CP49" s="1028"/>
      <c r="CQ49" s="1029"/>
      <c r="CR49" s="1027"/>
      <c r="CS49" s="1028"/>
      <c r="CT49" s="1028"/>
      <c r="CU49" s="1028"/>
      <c r="CV49" s="1029"/>
      <c r="CW49" s="1027"/>
      <c r="CX49" s="1028"/>
      <c r="CY49" s="1028"/>
      <c r="CZ49" s="1028"/>
      <c r="DA49" s="1029"/>
      <c r="DB49" s="1027"/>
      <c r="DC49" s="1028"/>
      <c r="DD49" s="1028"/>
      <c r="DE49" s="1028"/>
      <c r="DF49" s="1029"/>
      <c r="DG49" s="1027"/>
      <c r="DH49" s="1028"/>
      <c r="DI49" s="1028"/>
      <c r="DJ49" s="1028"/>
      <c r="DK49" s="1029"/>
      <c r="DL49" s="1027"/>
      <c r="DM49" s="1028"/>
      <c r="DN49" s="1028"/>
      <c r="DO49" s="1028"/>
      <c r="DP49" s="1029"/>
      <c r="DQ49" s="1027"/>
      <c r="DR49" s="1028"/>
      <c r="DS49" s="1028"/>
      <c r="DT49" s="1028"/>
      <c r="DU49" s="1029"/>
      <c r="DV49" s="1030"/>
      <c r="DW49" s="1031"/>
      <c r="DX49" s="1031"/>
      <c r="DY49" s="1031"/>
      <c r="DZ49" s="1032"/>
      <c r="EA49" s="230"/>
    </row>
    <row r="50" spans="1:131" ht="26.25" customHeight="1" x14ac:dyDescent="0.2">
      <c r="A50" s="238">
        <v>23</v>
      </c>
      <c r="B50" s="1068"/>
      <c r="C50" s="1069"/>
      <c r="D50" s="1069"/>
      <c r="E50" s="1069"/>
      <c r="F50" s="1069"/>
      <c r="G50" s="1069"/>
      <c r="H50" s="1069"/>
      <c r="I50" s="1069"/>
      <c r="J50" s="1069"/>
      <c r="K50" s="1069"/>
      <c r="L50" s="1069"/>
      <c r="M50" s="1069"/>
      <c r="N50" s="1069"/>
      <c r="O50" s="1069"/>
      <c r="P50" s="1070"/>
      <c r="Q50" s="1071"/>
      <c r="R50" s="1063"/>
      <c r="S50" s="1063"/>
      <c r="T50" s="1063"/>
      <c r="U50" s="1063"/>
      <c r="V50" s="1063"/>
      <c r="W50" s="1063"/>
      <c r="X50" s="1063"/>
      <c r="Y50" s="1063"/>
      <c r="Z50" s="1063"/>
      <c r="AA50" s="1063"/>
      <c r="AB50" s="1063"/>
      <c r="AC50" s="1063"/>
      <c r="AD50" s="1063"/>
      <c r="AE50" s="1072"/>
      <c r="AF50" s="1073"/>
      <c r="AG50" s="1074"/>
      <c r="AH50" s="1074"/>
      <c r="AI50" s="1074"/>
      <c r="AJ50" s="1075"/>
      <c r="AK50" s="1062"/>
      <c r="AL50" s="1063"/>
      <c r="AM50" s="1063"/>
      <c r="AN50" s="1063"/>
      <c r="AO50" s="1063"/>
      <c r="AP50" s="1063"/>
      <c r="AQ50" s="1063"/>
      <c r="AR50" s="1063"/>
      <c r="AS50" s="1063"/>
      <c r="AT50" s="1063"/>
      <c r="AU50" s="1063"/>
      <c r="AV50" s="1063"/>
      <c r="AW50" s="1063"/>
      <c r="AX50" s="1063"/>
      <c r="AY50" s="1063"/>
      <c r="AZ50" s="1064"/>
      <c r="BA50" s="1064"/>
      <c r="BB50" s="1064"/>
      <c r="BC50" s="1064"/>
      <c r="BD50" s="1064"/>
      <c r="BE50" s="1018"/>
      <c r="BF50" s="1018"/>
      <c r="BG50" s="1018"/>
      <c r="BH50" s="1018"/>
      <c r="BI50" s="1019"/>
      <c r="BJ50" s="232"/>
      <c r="BK50" s="232"/>
      <c r="BL50" s="232"/>
      <c r="BM50" s="232"/>
      <c r="BN50" s="232"/>
      <c r="BO50" s="241"/>
      <c r="BP50" s="241"/>
      <c r="BQ50" s="238">
        <v>44</v>
      </c>
      <c r="BR50" s="239"/>
      <c r="BS50" s="1030"/>
      <c r="BT50" s="1031"/>
      <c r="BU50" s="1031"/>
      <c r="BV50" s="1031"/>
      <c r="BW50" s="1031"/>
      <c r="BX50" s="1031"/>
      <c r="BY50" s="1031"/>
      <c r="BZ50" s="1031"/>
      <c r="CA50" s="1031"/>
      <c r="CB50" s="1031"/>
      <c r="CC50" s="1031"/>
      <c r="CD50" s="1031"/>
      <c r="CE50" s="1031"/>
      <c r="CF50" s="1031"/>
      <c r="CG50" s="1052"/>
      <c r="CH50" s="1027"/>
      <c r="CI50" s="1028"/>
      <c r="CJ50" s="1028"/>
      <c r="CK50" s="1028"/>
      <c r="CL50" s="1029"/>
      <c r="CM50" s="1027"/>
      <c r="CN50" s="1028"/>
      <c r="CO50" s="1028"/>
      <c r="CP50" s="1028"/>
      <c r="CQ50" s="1029"/>
      <c r="CR50" s="1027"/>
      <c r="CS50" s="1028"/>
      <c r="CT50" s="1028"/>
      <c r="CU50" s="1028"/>
      <c r="CV50" s="1029"/>
      <c r="CW50" s="1027"/>
      <c r="CX50" s="1028"/>
      <c r="CY50" s="1028"/>
      <c r="CZ50" s="1028"/>
      <c r="DA50" s="1029"/>
      <c r="DB50" s="1027"/>
      <c r="DC50" s="1028"/>
      <c r="DD50" s="1028"/>
      <c r="DE50" s="1028"/>
      <c r="DF50" s="1029"/>
      <c r="DG50" s="1027"/>
      <c r="DH50" s="1028"/>
      <c r="DI50" s="1028"/>
      <c r="DJ50" s="1028"/>
      <c r="DK50" s="1029"/>
      <c r="DL50" s="1027"/>
      <c r="DM50" s="1028"/>
      <c r="DN50" s="1028"/>
      <c r="DO50" s="1028"/>
      <c r="DP50" s="1029"/>
      <c r="DQ50" s="1027"/>
      <c r="DR50" s="1028"/>
      <c r="DS50" s="1028"/>
      <c r="DT50" s="1028"/>
      <c r="DU50" s="1029"/>
      <c r="DV50" s="1030"/>
      <c r="DW50" s="1031"/>
      <c r="DX50" s="1031"/>
      <c r="DY50" s="1031"/>
      <c r="DZ50" s="1032"/>
      <c r="EA50" s="230"/>
    </row>
    <row r="51" spans="1:131" ht="26.25" customHeight="1" x14ac:dyDescent="0.2">
      <c r="A51" s="238">
        <v>24</v>
      </c>
      <c r="B51" s="1068"/>
      <c r="C51" s="1069"/>
      <c r="D51" s="1069"/>
      <c r="E51" s="1069"/>
      <c r="F51" s="1069"/>
      <c r="G51" s="1069"/>
      <c r="H51" s="1069"/>
      <c r="I51" s="1069"/>
      <c r="J51" s="1069"/>
      <c r="K51" s="1069"/>
      <c r="L51" s="1069"/>
      <c r="M51" s="1069"/>
      <c r="N51" s="1069"/>
      <c r="O51" s="1069"/>
      <c r="P51" s="1070"/>
      <c r="Q51" s="1071"/>
      <c r="R51" s="1063"/>
      <c r="S51" s="1063"/>
      <c r="T51" s="1063"/>
      <c r="U51" s="1063"/>
      <c r="V51" s="1063"/>
      <c r="W51" s="1063"/>
      <c r="X51" s="1063"/>
      <c r="Y51" s="1063"/>
      <c r="Z51" s="1063"/>
      <c r="AA51" s="1063"/>
      <c r="AB51" s="1063"/>
      <c r="AC51" s="1063"/>
      <c r="AD51" s="1063"/>
      <c r="AE51" s="1072"/>
      <c r="AF51" s="1073"/>
      <c r="AG51" s="1074"/>
      <c r="AH51" s="1074"/>
      <c r="AI51" s="1074"/>
      <c r="AJ51" s="1075"/>
      <c r="AK51" s="1062"/>
      <c r="AL51" s="1063"/>
      <c r="AM51" s="1063"/>
      <c r="AN51" s="1063"/>
      <c r="AO51" s="1063"/>
      <c r="AP51" s="1063"/>
      <c r="AQ51" s="1063"/>
      <c r="AR51" s="1063"/>
      <c r="AS51" s="1063"/>
      <c r="AT51" s="1063"/>
      <c r="AU51" s="1063"/>
      <c r="AV51" s="1063"/>
      <c r="AW51" s="1063"/>
      <c r="AX51" s="1063"/>
      <c r="AY51" s="1063"/>
      <c r="AZ51" s="1064"/>
      <c r="BA51" s="1064"/>
      <c r="BB51" s="1064"/>
      <c r="BC51" s="1064"/>
      <c r="BD51" s="1064"/>
      <c r="BE51" s="1018"/>
      <c r="BF51" s="1018"/>
      <c r="BG51" s="1018"/>
      <c r="BH51" s="1018"/>
      <c r="BI51" s="1019"/>
      <c r="BJ51" s="232"/>
      <c r="BK51" s="232"/>
      <c r="BL51" s="232"/>
      <c r="BM51" s="232"/>
      <c r="BN51" s="232"/>
      <c r="BO51" s="241"/>
      <c r="BP51" s="241"/>
      <c r="BQ51" s="238">
        <v>45</v>
      </c>
      <c r="BR51" s="239"/>
      <c r="BS51" s="1030"/>
      <c r="BT51" s="1031"/>
      <c r="BU51" s="1031"/>
      <c r="BV51" s="1031"/>
      <c r="BW51" s="1031"/>
      <c r="BX51" s="1031"/>
      <c r="BY51" s="1031"/>
      <c r="BZ51" s="1031"/>
      <c r="CA51" s="1031"/>
      <c r="CB51" s="1031"/>
      <c r="CC51" s="1031"/>
      <c r="CD51" s="1031"/>
      <c r="CE51" s="1031"/>
      <c r="CF51" s="1031"/>
      <c r="CG51" s="1052"/>
      <c r="CH51" s="1027"/>
      <c r="CI51" s="1028"/>
      <c r="CJ51" s="1028"/>
      <c r="CK51" s="1028"/>
      <c r="CL51" s="1029"/>
      <c r="CM51" s="1027"/>
      <c r="CN51" s="1028"/>
      <c r="CO51" s="1028"/>
      <c r="CP51" s="1028"/>
      <c r="CQ51" s="1029"/>
      <c r="CR51" s="1027"/>
      <c r="CS51" s="1028"/>
      <c r="CT51" s="1028"/>
      <c r="CU51" s="1028"/>
      <c r="CV51" s="1029"/>
      <c r="CW51" s="1027"/>
      <c r="CX51" s="1028"/>
      <c r="CY51" s="1028"/>
      <c r="CZ51" s="1028"/>
      <c r="DA51" s="1029"/>
      <c r="DB51" s="1027"/>
      <c r="DC51" s="1028"/>
      <c r="DD51" s="1028"/>
      <c r="DE51" s="1028"/>
      <c r="DF51" s="1029"/>
      <c r="DG51" s="1027"/>
      <c r="DH51" s="1028"/>
      <c r="DI51" s="1028"/>
      <c r="DJ51" s="1028"/>
      <c r="DK51" s="1029"/>
      <c r="DL51" s="1027"/>
      <c r="DM51" s="1028"/>
      <c r="DN51" s="1028"/>
      <c r="DO51" s="1028"/>
      <c r="DP51" s="1029"/>
      <c r="DQ51" s="1027"/>
      <c r="DR51" s="1028"/>
      <c r="DS51" s="1028"/>
      <c r="DT51" s="1028"/>
      <c r="DU51" s="1029"/>
      <c r="DV51" s="1030"/>
      <c r="DW51" s="1031"/>
      <c r="DX51" s="1031"/>
      <c r="DY51" s="1031"/>
      <c r="DZ51" s="1032"/>
      <c r="EA51" s="230"/>
    </row>
    <row r="52" spans="1:131" ht="26.25" customHeight="1" x14ac:dyDescent="0.2">
      <c r="A52" s="238">
        <v>25</v>
      </c>
      <c r="B52" s="1068"/>
      <c r="C52" s="1069"/>
      <c r="D52" s="1069"/>
      <c r="E52" s="1069"/>
      <c r="F52" s="1069"/>
      <c r="G52" s="1069"/>
      <c r="H52" s="1069"/>
      <c r="I52" s="1069"/>
      <c r="J52" s="1069"/>
      <c r="K52" s="1069"/>
      <c r="L52" s="1069"/>
      <c r="M52" s="1069"/>
      <c r="N52" s="1069"/>
      <c r="O52" s="1069"/>
      <c r="P52" s="1070"/>
      <c r="Q52" s="1071"/>
      <c r="R52" s="1063"/>
      <c r="S52" s="1063"/>
      <c r="T52" s="1063"/>
      <c r="U52" s="1063"/>
      <c r="V52" s="1063"/>
      <c r="W52" s="1063"/>
      <c r="X52" s="1063"/>
      <c r="Y52" s="1063"/>
      <c r="Z52" s="1063"/>
      <c r="AA52" s="1063"/>
      <c r="AB52" s="1063"/>
      <c r="AC52" s="1063"/>
      <c r="AD52" s="1063"/>
      <c r="AE52" s="1072"/>
      <c r="AF52" s="1073"/>
      <c r="AG52" s="1074"/>
      <c r="AH52" s="1074"/>
      <c r="AI52" s="1074"/>
      <c r="AJ52" s="1075"/>
      <c r="AK52" s="1062"/>
      <c r="AL52" s="1063"/>
      <c r="AM52" s="1063"/>
      <c r="AN52" s="1063"/>
      <c r="AO52" s="1063"/>
      <c r="AP52" s="1063"/>
      <c r="AQ52" s="1063"/>
      <c r="AR52" s="1063"/>
      <c r="AS52" s="1063"/>
      <c r="AT52" s="1063"/>
      <c r="AU52" s="1063"/>
      <c r="AV52" s="1063"/>
      <c r="AW52" s="1063"/>
      <c r="AX52" s="1063"/>
      <c r="AY52" s="1063"/>
      <c r="AZ52" s="1064"/>
      <c r="BA52" s="1064"/>
      <c r="BB52" s="1064"/>
      <c r="BC52" s="1064"/>
      <c r="BD52" s="1064"/>
      <c r="BE52" s="1018"/>
      <c r="BF52" s="1018"/>
      <c r="BG52" s="1018"/>
      <c r="BH52" s="1018"/>
      <c r="BI52" s="1019"/>
      <c r="BJ52" s="232"/>
      <c r="BK52" s="232"/>
      <c r="BL52" s="232"/>
      <c r="BM52" s="232"/>
      <c r="BN52" s="232"/>
      <c r="BO52" s="241"/>
      <c r="BP52" s="241"/>
      <c r="BQ52" s="238">
        <v>46</v>
      </c>
      <c r="BR52" s="239"/>
      <c r="BS52" s="1030"/>
      <c r="BT52" s="1031"/>
      <c r="BU52" s="1031"/>
      <c r="BV52" s="1031"/>
      <c r="BW52" s="1031"/>
      <c r="BX52" s="1031"/>
      <c r="BY52" s="1031"/>
      <c r="BZ52" s="1031"/>
      <c r="CA52" s="1031"/>
      <c r="CB52" s="1031"/>
      <c r="CC52" s="1031"/>
      <c r="CD52" s="1031"/>
      <c r="CE52" s="1031"/>
      <c r="CF52" s="1031"/>
      <c r="CG52" s="1052"/>
      <c r="CH52" s="1027"/>
      <c r="CI52" s="1028"/>
      <c r="CJ52" s="1028"/>
      <c r="CK52" s="1028"/>
      <c r="CL52" s="1029"/>
      <c r="CM52" s="1027"/>
      <c r="CN52" s="1028"/>
      <c r="CO52" s="1028"/>
      <c r="CP52" s="1028"/>
      <c r="CQ52" s="1029"/>
      <c r="CR52" s="1027"/>
      <c r="CS52" s="1028"/>
      <c r="CT52" s="1028"/>
      <c r="CU52" s="1028"/>
      <c r="CV52" s="1029"/>
      <c r="CW52" s="1027"/>
      <c r="CX52" s="1028"/>
      <c r="CY52" s="1028"/>
      <c r="CZ52" s="1028"/>
      <c r="DA52" s="1029"/>
      <c r="DB52" s="1027"/>
      <c r="DC52" s="1028"/>
      <c r="DD52" s="1028"/>
      <c r="DE52" s="1028"/>
      <c r="DF52" s="1029"/>
      <c r="DG52" s="1027"/>
      <c r="DH52" s="1028"/>
      <c r="DI52" s="1028"/>
      <c r="DJ52" s="1028"/>
      <c r="DK52" s="1029"/>
      <c r="DL52" s="1027"/>
      <c r="DM52" s="1028"/>
      <c r="DN52" s="1028"/>
      <c r="DO52" s="1028"/>
      <c r="DP52" s="1029"/>
      <c r="DQ52" s="1027"/>
      <c r="DR52" s="1028"/>
      <c r="DS52" s="1028"/>
      <c r="DT52" s="1028"/>
      <c r="DU52" s="1029"/>
      <c r="DV52" s="1030"/>
      <c r="DW52" s="1031"/>
      <c r="DX52" s="1031"/>
      <c r="DY52" s="1031"/>
      <c r="DZ52" s="1032"/>
      <c r="EA52" s="230"/>
    </row>
    <row r="53" spans="1:131" ht="26.25" customHeight="1" x14ac:dyDescent="0.2">
      <c r="A53" s="238">
        <v>26</v>
      </c>
      <c r="B53" s="1068"/>
      <c r="C53" s="1069"/>
      <c r="D53" s="1069"/>
      <c r="E53" s="1069"/>
      <c r="F53" s="1069"/>
      <c r="G53" s="1069"/>
      <c r="H53" s="1069"/>
      <c r="I53" s="1069"/>
      <c r="J53" s="1069"/>
      <c r="K53" s="1069"/>
      <c r="L53" s="1069"/>
      <c r="M53" s="1069"/>
      <c r="N53" s="1069"/>
      <c r="O53" s="1069"/>
      <c r="P53" s="1070"/>
      <c r="Q53" s="1071"/>
      <c r="R53" s="1063"/>
      <c r="S53" s="1063"/>
      <c r="T53" s="1063"/>
      <c r="U53" s="1063"/>
      <c r="V53" s="1063"/>
      <c r="W53" s="1063"/>
      <c r="X53" s="1063"/>
      <c r="Y53" s="1063"/>
      <c r="Z53" s="1063"/>
      <c r="AA53" s="1063"/>
      <c r="AB53" s="1063"/>
      <c r="AC53" s="1063"/>
      <c r="AD53" s="1063"/>
      <c r="AE53" s="1072"/>
      <c r="AF53" s="1073"/>
      <c r="AG53" s="1074"/>
      <c r="AH53" s="1074"/>
      <c r="AI53" s="1074"/>
      <c r="AJ53" s="1075"/>
      <c r="AK53" s="1062"/>
      <c r="AL53" s="1063"/>
      <c r="AM53" s="1063"/>
      <c r="AN53" s="1063"/>
      <c r="AO53" s="1063"/>
      <c r="AP53" s="1063"/>
      <c r="AQ53" s="1063"/>
      <c r="AR53" s="1063"/>
      <c r="AS53" s="1063"/>
      <c r="AT53" s="1063"/>
      <c r="AU53" s="1063"/>
      <c r="AV53" s="1063"/>
      <c r="AW53" s="1063"/>
      <c r="AX53" s="1063"/>
      <c r="AY53" s="1063"/>
      <c r="AZ53" s="1064"/>
      <c r="BA53" s="1064"/>
      <c r="BB53" s="1064"/>
      <c r="BC53" s="1064"/>
      <c r="BD53" s="1064"/>
      <c r="BE53" s="1018"/>
      <c r="BF53" s="1018"/>
      <c r="BG53" s="1018"/>
      <c r="BH53" s="1018"/>
      <c r="BI53" s="1019"/>
      <c r="BJ53" s="232"/>
      <c r="BK53" s="232"/>
      <c r="BL53" s="232"/>
      <c r="BM53" s="232"/>
      <c r="BN53" s="232"/>
      <c r="BO53" s="241"/>
      <c r="BP53" s="241"/>
      <c r="BQ53" s="238">
        <v>47</v>
      </c>
      <c r="BR53" s="239"/>
      <c r="BS53" s="1030"/>
      <c r="BT53" s="1031"/>
      <c r="BU53" s="1031"/>
      <c r="BV53" s="1031"/>
      <c r="BW53" s="1031"/>
      <c r="BX53" s="1031"/>
      <c r="BY53" s="1031"/>
      <c r="BZ53" s="1031"/>
      <c r="CA53" s="1031"/>
      <c r="CB53" s="1031"/>
      <c r="CC53" s="1031"/>
      <c r="CD53" s="1031"/>
      <c r="CE53" s="1031"/>
      <c r="CF53" s="1031"/>
      <c r="CG53" s="1052"/>
      <c r="CH53" s="1027"/>
      <c r="CI53" s="1028"/>
      <c r="CJ53" s="1028"/>
      <c r="CK53" s="1028"/>
      <c r="CL53" s="1029"/>
      <c r="CM53" s="1027"/>
      <c r="CN53" s="1028"/>
      <c r="CO53" s="1028"/>
      <c r="CP53" s="1028"/>
      <c r="CQ53" s="1029"/>
      <c r="CR53" s="1027"/>
      <c r="CS53" s="1028"/>
      <c r="CT53" s="1028"/>
      <c r="CU53" s="1028"/>
      <c r="CV53" s="1029"/>
      <c r="CW53" s="1027"/>
      <c r="CX53" s="1028"/>
      <c r="CY53" s="1028"/>
      <c r="CZ53" s="1028"/>
      <c r="DA53" s="1029"/>
      <c r="DB53" s="1027"/>
      <c r="DC53" s="1028"/>
      <c r="DD53" s="1028"/>
      <c r="DE53" s="1028"/>
      <c r="DF53" s="1029"/>
      <c r="DG53" s="1027"/>
      <c r="DH53" s="1028"/>
      <c r="DI53" s="1028"/>
      <c r="DJ53" s="1028"/>
      <c r="DK53" s="1029"/>
      <c r="DL53" s="1027"/>
      <c r="DM53" s="1028"/>
      <c r="DN53" s="1028"/>
      <c r="DO53" s="1028"/>
      <c r="DP53" s="1029"/>
      <c r="DQ53" s="1027"/>
      <c r="DR53" s="1028"/>
      <c r="DS53" s="1028"/>
      <c r="DT53" s="1028"/>
      <c r="DU53" s="1029"/>
      <c r="DV53" s="1030"/>
      <c r="DW53" s="1031"/>
      <c r="DX53" s="1031"/>
      <c r="DY53" s="1031"/>
      <c r="DZ53" s="1032"/>
      <c r="EA53" s="230"/>
    </row>
    <row r="54" spans="1:131" ht="26.25" customHeight="1" x14ac:dyDescent="0.2">
      <c r="A54" s="238">
        <v>27</v>
      </c>
      <c r="B54" s="1068"/>
      <c r="C54" s="1069"/>
      <c r="D54" s="1069"/>
      <c r="E54" s="1069"/>
      <c r="F54" s="1069"/>
      <c r="G54" s="1069"/>
      <c r="H54" s="1069"/>
      <c r="I54" s="1069"/>
      <c r="J54" s="1069"/>
      <c r="K54" s="1069"/>
      <c r="L54" s="1069"/>
      <c r="M54" s="1069"/>
      <c r="N54" s="1069"/>
      <c r="O54" s="1069"/>
      <c r="P54" s="1070"/>
      <c r="Q54" s="1071"/>
      <c r="R54" s="1063"/>
      <c r="S54" s="1063"/>
      <c r="T54" s="1063"/>
      <c r="U54" s="1063"/>
      <c r="V54" s="1063"/>
      <c r="W54" s="1063"/>
      <c r="X54" s="1063"/>
      <c r="Y54" s="1063"/>
      <c r="Z54" s="1063"/>
      <c r="AA54" s="1063"/>
      <c r="AB54" s="1063"/>
      <c r="AC54" s="1063"/>
      <c r="AD54" s="1063"/>
      <c r="AE54" s="1072"/>
      <c r="AF54" s="1073"/>
      <c r="AG54" s="1074"/>
      <c r="AH54" s="1074"/>
      <c r="AI54" s="1074"/>
      <c r="AJ54" s="1075"/>
      <c r="AK54" s="1062"/>
      <c r="AL54" s="1063"/>
      <c r="AM54" s="1063"/>
      <c r="AN54" s="1063"/>
      <c r="AO54" s="1063"/>
      <c r="AP54" s="1063"/>
      <c r="AQ54" s="1063"/>
      <c r="AR54" s="1063"/>
      <c r="AS54" s="1063"/>
      <c r="AT54" s="1063"/>
      <c r="AU54" s="1063"/>
      <c r="AV54" s="1063"/>
      <c r="AW54" s="1063"/>
      <c r="AX54" s="1063"/>
      <c r="AY54" s="1063"/>
      <c r="AZ54" s="1064"/>
      <c r="BA54" s="1064"/>
      <c r="BB54" s="1064"/>
      <c r="BC54" s="1064"/>
      <c r="BD54" s="1064"/>
      <c r="BE54" s="1018"/>
      <c r="BF54" s="1018"/>
      <c r="BG54" s="1018"/>
      <c r="BH54" s="1018"/>
      <c r="BI54" s="1019"/>
      <c r="BJ54" s="232"/>
      <c r="BK54" s="232"/>
      <c r="BL54" s="232"/>
      <c r="BM54" s="232"/>
      <c r="BN54" s="232"/>
      <c r="BO54" s="241"/>
      <c r="BP54" s="241"/>
      <c r="BQ54" s="238">
        <v>48</v>
      </c>
      <c r="BR54" s="239"/>
      <c r="BS54" s="1030"/>
      <c r="BT54" s="1031"/>
      <c r="BU54" s="1031"/>
      <c r="BV54" s="1031"/>
      <c r="BW54" s="1031"/>
      <c r="BX54" s="1031"/>
      <c r="BY54" s="1031"/>
      <c r="BZ54" s="1031"/>
      <c r="CA54" s="1031"/>
      <c r="CB54" s="1031"/>
      <c r="CC54" s="1031"/>
      <c r="CD54" s="1031"/>
      <c r="CE54" s="1031"/>
      <c r="CF54" s="1031"/>
      <c r="CG54" s="1052"/>
      <c r="CH54" s="1027"/>
      <c r="CI54" s="1028"/>
      <c r="CJ54" s="1028"/>
      <c r="CK54" s="1028"/>
      <c r="CL54" s="1029"/>
      <c r="CM54" s="1027"/>
      <c r="CN54" s="1028"/>
      <c r="CO54" s="1028"/>
      <c r="CP54" s="1028"/>
      <c r="CQ54" s="1029"/>
      <c r="CR54" s="1027"/>
      <c r="CS54" s="1028"/>
      <c r="CT54" s="1028"/>
      <c r="CU54" s="1028"/>
      <c r="CV54" s="1029"/>
      <c r="CW54" s="1027"/>
      <c r="CX54" s="1028"/>
      <c r="CY54" s="1028"/>
      <c r="CZ54" s="1028"/>
      <c r="DA54" s="1029"/>
      <c r="DB54" s="1027"/>
      <c r="DC54" s="1028"/>
      <c r="DD54" s="1028"/>
      <c r="DE54" s="1028"/>
      <c r="DF54" s="1029"/>
      <c r="DG54" s="1027"/>
      <c r="DH54" s="1028"/>
      <c r="DI54" s="1028"/>
      <c r="DJ54" s="1028"/>
      <c r="DK54" s="1029"/>
      <c r="DL54" s="1027"/>
      <c r="DM54" s="1028"/>
      <c r="DN54" s="1028"/>
      <c r="DO54" s="1028"/>
      <c r="DP54" s="1029"/>
      <c r="DQ54" s="1027"/>
      <c r="DR54" s="1028"/>
      <c r="DS54" s="1028"/>
      <c r="DT54" s="1028"/>
      <c r="DU54" s="1029"/>
      <c r="DV54" s="1030"/>
      <c r="DW54" s="1031"/>
      <c r="DX54" s="1031"/>
      <c r="DY54" s="1031"/>
      <c r="DZ54" s="1032"/>
      <c r="EA54" s="230"/>
    </row>
    <row r="55" spans="1:131" ht="26.25" customHeight="1" x14ac:dyDescent="0.2">
      <c r="A55" s="238">
        <v>28</v>
      </c>
      <c r="B55" s="1068"/>
      <c r="C55" s="1069"/>
      <c r="D55" s="1069"/>
      <c r="E55" s="1069"/>
      <c r="F55" s="1069"/>
      <c r="G55" s="1069"/>
      <c r="H55" s="1069"/>
      <c r="I55" s="1069"/>
      <c r="J55" s="1069"/>
      <c r="K55" s="1069"/>
      <c r="L55" s="1069"/>
      <c r="M55" s="1069"/>
      <c r="N55" s="1069"/>
      <c r="O55" s="1069"/>
      <c r="P55" s="1070"/>
      <c r="Q55" s="1071"/>
      <c r="R55" s="1063"/>
      <c r="S55" s="1063"/>
      <c r="T55" s="1063"/>
      <c r="U55" s="1063"/>
      <c r="V55" s="1063"/>
      <c r="W55" s="1063"/>
      <c r="X55" s="1063"/>
      <c r="Y55" s="1063"/>
      <c r="Z55" s="1063"/>
      <c r="AA55" s="1063"/>
      <c r="AB55" s="1063"/>
      <c r="AC55" s="1063"/>
      <c r="AD55" s="1063"/>
      <c r="AE55" s="1072"/>
      <c r="AF55" s="1073"/>
      <c r="AG55" s="1074"/>
      <c r="AH55" s="1074"/>
      <c r="AI55" s="1074"/>
      <c r="AJ55" s="1075"/>
      <c r="AK55" s="1062"/>
      <c r="AL55" s="1063"/>
      <c r="AM55" s="1063"/>
      <c r="AN55" s="1063"/>
      <c r="AO55" s="1063"/>
      <c r="AP55" s="1063"/>
      <c r="AQ55" s="1063"/>
      <c r="AR55" s="1063"/>
      <c r="AS55" s="1063"/>
      <c r="AT55" s="1063"/>
      <c r="AU55" s="1063"/>
      <c r="AV55" s="1063"/>
      <c r="AW55" s="1063"/>
      <c r="AX55" s="1063"/>
      <c r="AY55" s="1063"/>
      <c r="AZ55" s="1064"/>
      <c r="BA55" s="1064"/>
      <c r="BB55" s="1064"/>
      <c r="BC55" s="1064"/>
      <c r="BD55" s="1064"/>
      <c r="BE55" s="1018"/>
      <c r="BF55" s="1018"/>
      <c r="BG55" s="1018"/>
      <c r="BH55" s="1018"/>
      <c r="BI55" s="1019"/>
      <c r="BJ55" s="232"/>
      <c r="BK55" s="232"/>
      <c r="BL55" s="232"/>
      <c r="BM55" s="232"/>
      <c r="BN55" s="232"/>
      <c r="BO55" s="241"/>
      <c r="BP55" s="241"/>
      <c r="BQ55" s="238">
        <v>49</v>
      </c>
      <c r="BR55" s="239"/>
      <c r="BS55" s="1030"/>
      <c r="BT55" s="1031"/>
      <c r="BU55" s="1031"/>
      <c r="BV55" s="1031"/>
      <c r="BW55" s="1031"/>
      <c r="BX55" s="1031"/>
      <c r="BY55" s="1031"/>
      <c r="BZ55" s="1031"/>
      <c r="CA55" s="1031"/>
      <c r="CB55" s="1031"/>
      <c r="CC55" s="1031"/>
      <c r="CD55" s="1031"/>
      <c r="CE55" s="1031"/>
      <c r="CF55" s="1031"/>
      <c r="CG55" s="1052"/>
      <c r="CH55" s="1027"/>
      <c r="CI55" s="1028"/>
      <c r="CJ55" s="1028"/>
      <c r="CK55" s="1028"/>
      <c r="CL55" s="1029"/>
      <c r="CM55" s="1027"/>
      <c r="CN55" s="1028"/>
      <c r="CO55" s="1028"/>
      <c r="CP55" s="1028"/>
      <c r="CQ55" s="1029"/>
      <c r="CR55" s="1027"/>
      <c r="CS55" s="1028"/>
      <c r="CT55" s="1028"/>
      <c r="CU55" s="1028"/>
      <c r="CV55" s="1029"/>
      <c r="CW55" s="1027"/>
      <c r="CX55" s="1028"/>
      <c r="CY55" s="1028"/>
      <c r="CZ55" s="1028"/>
      <c r="DA55" s="1029"/>
      <c r="DB55" s="1027"/>
      <c r="DC55" s="1028"/>
      <c r="DD55" s="1028"/>
      <c r="DE55" s="1028"/>
      <c r="DF55" s="1029"/>
      <c r="DG55" s="1027"/>
      <c r="DH55" s="1028"/>
      <c r="DI55" s="1028"/>
      <c r="DJ55" s="1028"/>
      <c r="DK55" s="1029"/>
      <c r="DL55" s="1027"/>
      <c r="DM55" s="1028"/>
      <c r="DN55" s="1028"/>
      <c r="DO55" s="1028"/>
      <c r="DP55" s="1029"/>
      <c r="DQ55" s="1027"/>
      <c r="DR55" s="1028"/>
      <c r="DS55" s="1028"/>
      <c r="DT55" s="1028"/>
      <c r="DU55" s="1029"/>
      <c r="DV55" s="1030"/>
      <c r="DW55" s="1031"/>
      <c r="DX55" s="1031"/>
      <c r="DY55" s="1031"/>
      <c r="DZ55" s="1032"/>
      <c r="EA55" s="230"/>
    </row>
    <row r="56" spans="1:131" ht="26.25" customHeight="1" x14ac:dyDescent="0.2">
      <c r="A56" s="238">
        <v>29</v>
      </c>
      <c r="B56" s="1068"/>
      <c r="C56" s="1069"/>
      <c r="D56" s="1069"/>
      <c r="E56" s="1069"/>
      <c r="F56" s="1069"/>
      <c r="G56" s="1069"/>
      <c r="H56" s="1069"/>
      <c r="I56" s="1069"/>
      <c r="J56" s="1069"/>
      <c r="K56" s="1069"/>
      <c r="L56" s="1069"/>
      <c r="M56" s="1069"/>
      <c r="N56" s="1069"/>
      <c r="O56" s="1069"/>
      <c r="P56" s="1070"/>
      <c r="Q56" s="1071"/>
      <c r="R56" s="1063"/>
      <c r="S56" s="1063"/>
      <c r="T56" s="1063"/>
      <c r="U56" s="1063"/>
      <c r="V56" s="1063"/>
      <c r="W56" s="1063"/>
      <c r="X56" s="1063"/>
      <c r="Y56" s="1063"/>
      <c r="Z56" s="1063"/>
      <c r="AA56" s="1063"/>
      <c r="AB56" s="1063"/>
      <c r="AC56" s="1063"/>
      <c r="AD56" s="1063"/>
      <c r="AE56" s="1072"/>
      <c r="AF56" s="1073"/>
      <c r="AG56" s="1074"/>
      <c r="AH56" s="1074"/>
      <c r="AI56" s="1074"/>
      <c r="AJ56" s="1075"/>
      <c r="AK56" s="1062"/>
      <c r="AL56" s="1063"/>
      <c r="AM56" s="1063"/>
      <c r="AN56" s="1063"/>
      <c r="AO56" s="1063"/>
      <c r="AP56" s="1063"/>
      <c r="AQ56" s="1063"/>
      <c r="AR56" s="1063"/>
      <c r="AS56" s="1063"/>
      <c r="AT56" s="1063"/>
      <c r="AU56" s="1063"/>
      <c r="AV56" s="1063"/>
      <c r="AW56" s="1063"/>
      <c r="AX56" s="1063"/>
      <c r="AY56" s="1063"/>
      <c r="AZ56" s="1064"/>
      <c r="BA56" s="1064"/>
      <c r="BB56" s="1064"/>
      <c r="BC56" s="1064"/>
      <c r="BD56" s="1064"/>
      <c r="BE56" s="1018"/>
      <c r="BF56" s="1018"/>
      <c r="BG56" s="1018"/>
      <c r="BH56" s="1018"/>
      <c r="BI56" s="1019"/>
      <c r="BJ56" s="232"/>
      <c r="BK56" s="232"/>
      <c r="BL56" s="232"/>
      <c r="BM56" s="232"/>
      <c r="BN56" s="232"/>
      <c r="BO56" s="241"/>
      <c r="BP56" s="241"/>
      <c r="BQ56" s="238">
        <v>50</v>
      </c>
      <c r="BR56" s="239"/>
      <c r="BS56" s="1030"/>
      <c r="BT56" s="1031"/>
      <c r="BU56" s="1031"/>
      <c r="BV56" s="1031"/>
      <c r="BW56" s="1031"/>
      <c r="BX56" s="1031"/>
      <c r="BY56" s="1031"/>
      <c r="BZ56" s="1031"/>
      <c r="CA56" s="1031"/>
      <c r="CB56" s="1031"/>
      <c r="CC56" s="1031"/>
      <c r="CD56" s="1031"/>
      <c r="CE56" s="1031"/>
      <c r="CF56" s="1031"/>
      <c r="CG56" s="1052"/>
      <c r="CH56" s="1027"/>
      <c r="CI56" s="1028"/>
      <c r="CJ56" s="1028"/>
      <c r="CK56" s="1028"/>
      <c r="CL56" s="1029"/>
      <c r="CM56" s="1027"/>
      <c r="CN56" s="1028"/>
      <c r="CO56" s="1028"/>
      <c r="CP56" s="1028"/>
      <c r="CQ56" s="1029"/>
      <c r="CR56" s="1027"/>
      <c r="CS56" s="1028"/>
      <c r="CT56" s="1028"/>
      <c r="CU56" s="1028"/>
      <c r="CV56" s="1029"/>
      <c r="CW56" s="1027"/>
      <c r="CX56" s="1028"/>
      <c r="CY56" s="1028"/>
      <c r="CZ56" s="1028"/>
      <c r="DA56" s="1029"/>
      <c r="DB56" s="1027"/>
      <c r="DC56" s="1028"/>
      <c r="DD56" s="1028"/>
      <c r="DE56" s="1028"/>
      <c r="DF56" s="1029"/>
      <c r="DG56" s="1027"/>
      <c r="DH56" s="1028"/>
      <c r="DI56" s="1028"/>
      <c r="DJ56" s="1028"/>
      <c r="DK56" s="1029"/>
      <c r="DL56" s="1027"/>
      <c r="DM56" s="1028"/>
      <c r="DN56" s="1028"/>
      <c r="DO56" s="1028"/>
      <c r="DP56" s="1029"/>
      <c r="DQ56" s="1027"/>
      <c r="DR56" s="1028"/>
      <c r="DS56" s="1028"/>
      <c r="DT56" s="1028"/>
      <c r="DU56" s="1029"/>
      <c r="DV56" s="1030"/>
      <c r="DW56" s="1031"/>
      <c r="DX56" s="1031"/>
      <c r="DY56" s="1031"/>
      <c r="DZ56" s="1032"/>
      <c r="EA56" s="230"/>
    </row>
    <row r="57" spans="1:131" ht="26.25" customHeight="1" x14ac:dyDescent="0.2">
      <c r="A57" s="238">
        <v>30</v>
      </c>
      <c r="B57" s="1068"/>
      <c r="C57" s="1069"/>
      <c r="D57" s="1069"/>
      <c r="E57" s="1069"/>
      <c r="F57" s="1069"/>
      <c r="G57" s="1069"/>
      <c r="H57" s="1069"/>
      <c r="I57" s="1069"/>
      <c r="J57" s="1069"/>
      <c r="K57" s="1069"/>
      <c r="L57" s="1069"/>
      <c r="M57" s="1069"/>
      <c r="N57" s="1069"/>
      <c r="O57" s="1069"/>
      <c r="P57" s="1070"/>
      <c r="Q57" s="1071"/>
      <c r="R57" s="1063"/>
      <c r="S57" s="1063"/>
      <c r="T57" s="1063"/>
      <c r="U57" s="1063"/>
      <c r="V57" s="1063"/>
      <c r="W57" s="1063"/>
      <c r="X57" s="1063"/>
      <c r="Y57" s="1063"/>
      <c r="Z57" s="1063"/>
      <c r="AA57" s="1063"/>
      <c r="AB57" s="1063"/>
      <c r="AC57" s="1063"/>
      <c r="AD57" s="1063"/>
      <c r="AE57" s="1072"/>
      <c r="AF57" s="1073"/>
      <c r="AG57" s="1074"/>
      <c r="AH57" s="1074"/>
      <c r="AI57" s="1074"/>
      <c r="AJ57" s="1075"/>
      <c r="AK57" s="1062"/>
      <c r="AL57" s="1063"/>
      <c r="AM57" s="1063"/>
      <c r="AN57" s="1063"/>
      <c r="AO57" s="1063"/>
      <c r="AP57" s="1063"/>
      <c r="AQ57" s="1063"/>
      <c r="AR57" s="1063"/>
      <c r="AS57" s="1063"/>
      <c r="AT57" s="1063"/>
      <c r="AU57" s="1063"/>
      <c r="AV57" s="1063"/>
      <c r="AW57" s="1063"/>
      <c r="AX57" s="1063"/>
      <c r="AY57" s="1063"/>
      <c r="AZ57" s="1064"/>
      <c r="BA57" s="1064"/>
      <c r="BB57" s="1064"/>
      <c r="BC57" s="1064"/>
      <c r="BD57" s="1064"/>
      <c r="BE57" s="1018"/>
      <c r="BF57" s="1018"/>
      <c r="BG57" s="1018"/>
      <c r="BH57" s="1018"/>
      <c r="BI57" s="1019"/>
      <c r="BJ57" s="232"/>
      <c r="BK57" s="232"/>
      <c r="BL57" s="232"/>
      <c r="BM57" s="232"/>
      <c r="BN57" s="232"/>
      <c r="BO57" s="241"/>
      <c r="BP57" s="241"/>
      <c r="BQ57" s="238">
        <v>51</v>
      </c>
      <c r="BR57" s="239"/>
      <c r="BS57" s="1030"/>
      <c r="BT57" s="1031"/>
      <c r="BU57" s="1031"/>
      <c r="BV57" s="1031"/>
      <c r="BW57" s="1031"/>
      <c r="BX57" s="1031"/>
      <c r="BY57" s="1031"/>
      <c r="BZ57" s="1031"/>
      <c r="CA57" s="1031"/>
      <c r="CB57" s="1031"/>
      <c r="CC57" s="1031"/>
      <c r="CD57" s="1031"/>
      <c r="CE57" s="1031"/>
      <c r="CF57" s="1031"/>
      <c r="CG57" s="1052"/>
      <c r="CH57" s="1027"/>
      <c r="CI57" s="1028"/>
      <c r="CJ57" s="1028"/>
      <c r="CK57" s="1028"/>
      <c r="CL57" s="1029"/>
      <c r="CM57" s="1027"/>
      <c r="CN57" s="1028"/>
      <c r="CO57" s="1028"/>
      <c r="CP57" s="1028"/>
      <c r="CQ57" s="1029"/>
      <c r="CR57" s="1027"/>
      <c r="CS57" s="1028"/>
      <c r="CT57" s="1028"/>
      <c r="CU57" s="1028"/>
      <c r="CV57" s="1029"/>
      <c r="CW57" s="1027"/>
      <c r="CX57" s="1028"/>
      <c r="CY57" s="1028"/>
      <c r="CZ57" s="1028"/>
      <c r="DA57" s="1029"/>
      <c r="DB57" s="1027"/>
      <c r="DC57" s="1028"/>
      <c r="DD57" s="1028"/>
      <c r="DE57" s="1028"/>
      <c r="DF57" s="1029"/>
      <c r="DG57" s="1027"/>
      <c r="DH57" s="1028"/>
      <c r="DI57" s="1028"/>
      <c r="DJ57" s="1028"/>
      <c r="DK57" s="1029"/>
      <c r="DL57" s="1027"/>
      <c r="DM57" s="1028"/>
      <c r="DN57" s="1028"/>
      <c r="DO57" s="1028"/>
      <c r="DP57" s="1029"/>
      <c r="DQ57" s="1027"/>
      <c r="DR57" s="1028"/>
      <c r="DS57" s="1028"/>
      <c r="DT57" s="1028"/>
      <c r="DU57" s="1029"/>
      <c r="DV57" s="1030"/>
      <c r="DW57" s="1031"/>
      <c r="DX57" s="1031"/>
      <c r="DY57" s="1031"/>
      <c r="DZ57" s="1032"/>
      <c r="EA57" s="230"/>
    </row>
    <row r="58" spans="1:131" ht="26.25" customHeight="1" x14ac:dyDescent="0.2">
      <c r="A58" s="238">
        <v>31</v>
      </c>
      <c r="B58" s="1068"/>
      <c r="C58" s="1069"/>
      <c r="D58" s="1069"/>
      <c r="E58" s="1069"/>
      <c r="F58" s="1069"/>
      <c r="G58" s="1069"/>
      <c r="H58" s="1069"/>
      <c r="I58" s="1069"/>
      <c r="J58" s="1069"/>
      <c r="K58" s="1069"/>
      <c r="L58" s="1069"/>
      <c r="M58" s="1069"/>
      <c r="N58" s="1069"/>
      <c r="O58" s="1069"/>
      <c r="P58" s="1070"/>
      <c r="Q58" s="1071"/>
      <c r="R58" s="1063"/>
      <c r="S58" s="1063"/>
      <c r="T58" s="1063"/>
      <c r="U58" s="1063"/>
      <c r="V58" s="1063"/>
      <c r="W58" s="1063"/>
      <c r="X58" s="1063"/>
      <c r="Y58" s="1063"/>
      <c r="Z58" s="1063"/>
      <c r="AA58" s="1063"/>
      <c r="AB58" s="1063"/>
      <c r="AC58" s="1063"/>
      <c r="AD58" s="1063"/>
      <c r="AE58" s="1072"/>
      <c r="AF58" s="1073"/>
      <c r="AG58" s="1074"/>
      <c r="AH58" s="1074"/>
      <c r="AI58" s="1074"/>
      <c r="AJ58" s="1075"/>
      <c r="AK58" s="1062"/>
      <c r="AL58" s="1063"/>
      <c r="AM58" s="1063"/>
      <c r="AN58" s="1063"/>
      <c r="AO58" s="1063"/>
      <c r="AP58" s="1063"/>
      <c r="AQ58" s="1063"/>
      <c r="AR58" s="1063"/>
      <c r="AS58" s="1063"/>
      <c r="AT58" s="1063"/>
      <c r="AU58" s="1063"/>
      <c r="AV58" s="1063"/>
      <c r="AW58" s="1063"/>
      <c r="AX58" s="1063"/>
      <c r="AY58" s="1063"/>
      <c r="AZ58" s="1064"/>
      <c r="BA58" s="1064"/>
      <c r="BB58" s="1064"/>
      <c r="BC58" s="1064"/>
      <c r="BD58" s="1064"/>
      <c r="BE58" s="1018"/>
      <c r="BF58" s="1018"/>
      <c r="BG58" s="1018"/>
      <c r="BH58" s="1018"/>
      <c r="BI58" s="1019"/>
      <c r="BJ58" s="232"/>
      <c r="BK58" s="232"/>
      <c r="BL58" s="232"/>
      <c r="BM58" s="232"/>
      <c r="BN58" s="232"/>
      <c r="BO58" s="241"/>
      <c r="BP58" s="241"/>
      <c r="BQ58" s="238">
        <v>52</v>
      </c>
      <c r="BR58" s="239"/>
      <c r="BS58" s="1030"/>
      <c r="BT58" s="1031"/>
      <c r="BU58" s="1031"/>
      <c r="BV58" s="1031"/>
      <c r="BW58" s="1031"/>
      <c r="BX58" s="1031"/>
      <c r="BY58" s="1031"/>
      <c r="BZ58" s="1031"/>
      <c r="CA58" s="1031"/>
      <c r="CB58" s="1031"/>
      <c r="CC58" s="1031"/>
      <c r="CD58" s="1031"/>
      <c r="CE58" s="1031"/>
      <c r="CF58" s="1031"/>
      <c r="CG58" s="1052"/>
      <c r="CH58" s="1027"/>
      <c r="CI58" s="1028"/>
      <c r="CJ58" s="1028"/>
      <c r="CK58" s="1028"/>
      <c r="CL58" s="1029"/>
      <c r="CM58" s="1027"/>
      <c r="CN58" s="1028"/>
      <c r="CO58" s="1028"/>
      <c r="CP58" s="1028"/>
      <c r="CQ58" s="1029"/>
      <c r="CR58" s="1027"/>
      <c r="CS58" s="1028"/>
      <c r="CT58" s="1028"/>
      <c r="CU58" s="1028"/>
      <c r="CV58" s="1029"/>
      <c r="CW58" s="1027"/>
      <c r="CX58" s="1028"/>
      <c r="CY58" s="1028"/>
      <c r="CZ58" s="1028"/>
      <c r="DA58" s="1029"/>
      <c r="DB58" s="1027"/>
      <c r="DC58" s="1028"/>
      <c r="DD58" s="1028"/>
      <c r="DE58" s="1028"/>
      <c r="DF58" s="1029"/>
      <c r="DG58" s="1027"/>
      <c r="DH58" s="1028"/>
      <c r="DI58" s="1028"/>
      <c r="DJ58" s="1028"/>
      <c r="DK58" s="1029"/>
      <c r="DL58" s="1027"/>
      <c r="DM58" s="1028"/>
      <c r="DN58" s="1028"/>
      <c r="DO58" s="1028"/>
      <c r="DP58" s="1029"/>
      <c r="DQ58" s="1027"/>
      <c r="DR58" s="1028"/>
      <c r="DS58" s="1028"/>
      <c r="DT58" s="1028"/>
      <c r="DU58" s="1029"/>
      <c r="DV58" s="1030"/>
      <c r="DW58" s="1031"/>
      <c r="DX58" s="1031"/>
      <c r="DY58" s="1031"/>
      <c r="DZ58" s="1032"/>
      <c r="EA58" s="230"/>
    </row>
    <row r="59" spans="1:131" ht="26.25" customHeight="1" x14ac:dyDescent="0.2">
      <c r="A59" s="238">
        <v>32</v>
      </c>
      <c r="B59" s="1068"/>
      <c r="C59" s="1069"/>
      <c r="D59" s="1069"/>
      <c r="E59" s="1069"/>
      <c r="F59" s="1069"/>
      <c r="G59" s="1069"/>
      <c r="H59" s="1069"/>
      <c r="I59" s="1069"/>
      <c r="J59" s="1069"/>
      <c r="K59" s="1069"/>
      <c r="L59" s="1069"/>
      <c r="M59" s="1069"/>
      <c r="N59" s="1069"/>
      <c r="O59" s="1069"/>
      <c r="P59" s="1070"/>
      <c r="Q59" s="1071"/>
      <c r="R59" s="1063"/>
      <c r="S59" s="1063"/>
      <c r="T59" s="1063"/>
      <c r="U59" s="1063"/>
      <c r="V59" s="1063"/>
      <c r="W59" s="1063"/>
      <c r="X59" s="1063"/>
      <c r="Y59" s="1063"/>
      <c r="Z59" s="1063"/>
      <c r="AA59" s="1063"/>
      <c r="AB59" s="1063"/>
      <c r="AC59" s="1063"/>
      <c r="AD59" s="1063"/>
      <c r="AE59" s="1072"/>
      <c r="AF59" s="1073"/>
      <c r="AG59" s="1074"/>
      <c r="AH59" s="1074"/>
      <c r="AI59" s="1074"/>
      <c r="AJ59" s="1075"/>
      <c r="AK59" s="1062"/>
      <c r="AL59" s="1063"/>
      <c r="AM59" s="1063"/>
      <c r="AN59" s="1063"/>
      <c r="AO59" s="1063"/>
      <c r="AP59" s="1063"/>
      <c r="AQ59" s="1063"/>
      <c r="AR59" s="1063"/>
      <c r="AS59" s="1063"/>
      <c r="AT59" s="1063"/>
      <c r="AU59" s="1063"/>
      <c r="AV59" s="1063"/>
      <c r="AW59" s="1063"/>
      <c r="AX59" s="1063"/>
      <c r="AY59" s="1063"/>
      <c r="AZ59" s="1064"/>
      <c r="BA59" s="1064"/>
      <c r="BB59" s="1064"/>
      <c r="BC59" s="1064"/>
      <c r="BD59" s="1064"/>
      <c r="BE59" s="1018"/>
      <c r="BF59" s="1018"/>
      <c r="BG59" s="1018"/>
      <c r="BH59" s="1018"/>
      <c r="BI59" s="1019"/>
      <c r="BJ59" s="232"/>
      <c r="BK59" s="232"/>
      <c r="BL59" s="232"/>
      <c r="BM59" s="232"/>
      <c r="BN59" s="232"/>
      <c r="BO59" s="241"/>
      <c r="BP59" s="241"/>
      <c r="BQ59" s="238">
        <v>53</v>
      </c>
      <c r="BR59" s="239"/>
      <c r="BS59" s="1030"/>
      <c r="BT59" s="1031"/>
      <c r="BU59" s="1031"/>
      <c r="BV59" s="1031"/>
      <c r="BW59" s="1031"/>
      <c r="BX59" s="1031"/>
      <c r="BY59" s="1031"/>
      <c r="BZ59" s="1031"/>
      <c r="CA59" s="1031"/>
      <c r="CB59" s="1031"/>
      <c r="CC59" s="1031"/>
      <c r="CD59" s="1031"/>
      <c r="CE59" s="1031"/>
      <c r="CF59" s="1031"/>
      <c r="CG59" s="1052"/>
      <c r="CH59" s="1027"/>
      <c r="CI59" s="1028"/>
      <c r="CJ59" s="1028"/>
      <c r="CK59" s="1028"/>
      <c r="CL59" s="1029"/>
      <c r="CM59" s="1027"/>
      <c r="CN59" s="1028"/>
      <c r="CO59" s="1028"/>
      <c r="CP59" s="1028"/>
      <c r="CQ59" s="1029"/>
      <c r="CR59" s="1027"/>
      <c r="CS59" s="1028"/>
      <c r="CT59" s="1028"/>
      <c r="CU59" s="1028"/>
      <c r="CV59" s="1029"/>
      <c r="CW59" s="1027"/>
      <c r="CX59" s="1028"/>
      <c r="CY59" s="1028"/>
      <c r="CZ59" s="1028"/>
      <c r="DA59" s="1029"/>
      <c r="DB59" s="1027"/>
      <c r="DC59" s="1028"/>
      <c r="DD59" s="1028"/>
      <c r="DE59" s="1028"/>
      <c r="DF59" s="1029"/>
      <c r="DG59" s="1027"/>
      <c r="DH59" s="1028"/>
      <c r="DI59" s="1028"/>
      <c r="DJ59" s="1028"/>
      <c r="DK59" s="1029"/>
      <c r="DL59" s="1027"/>
      <c r="DM59" s="1028"/>
      <c r="DN59" s="1028"/>
      <c r="DO59" s="1028"/>
      <c r="DP59" s="1029"/>
      <c r="DQ59" s="1027"/>
      <c r="DR59" s="1028"/>
      <c r="DS59" s="1028"/>
      <c r="DT59" s="1028"/>
      <c r="DU59" s="1029"/>
      <c r="DV59" s="1030"/>
      <c r="DW59" s="1031"/>
      <c r="DX59" s="1031"/>
      <c r="DY59" s="1031"/>
      <c r="DZ59" s="1032"/>
      <c r="EA59" s="230"/>
    </row>
    <row r="60" spans="1:131" ht="26.25" customHeight="1" x14ac:dyDescent="0.2">
      <c r="A60" s="238">
        <v>33</v>
      </c>
      <c r="B60" s="1068"/>
      <c r="C60" s="1069"/>
      <c r="D60" s="1069"/>
      <c r="E60" s="1069"/>
      <c r="F60" s="1069"/>
      <c r="G60" s="1069"/>
      <c r="H60" s="1069"/>
      <c r="I60" s="1069"/>
      <c r="J60" s="1069"/>
      <c r="K60" s="1069"/>
      <c r="L60" s="1069"/>
      <c r="M60" s="1069"/>
      <c r="N60" s="1069"/>
      <c r="O60" s="1069"/>
      <c r="P60" s="1070"/>
      <c r="Q60" s="1071"/>
      <c r="R60" s="1063"/>
      <c r="S60" s="1063"/>
      <c r="T60" s="1063"/>
      <c r="U60" s="1063"/>
      <c r="V60" s="1063"/>
      <c r="W60" s="1063"/>
      <c r="X60" s="1063"/>
      <c r="Y60" s="1063"/>
      <c r="Z60" s="1063"/>
      <c r="AA60" s="1063"/>
      <c r="AB60" s="1063"/>
      <c r="AC60" s="1063"/>
      <c r="AD60" s="1063"/>
      <c r="AE60" s="1072"/>
      <c r="AF60" s="1073"/>
      <c r="AG60" s="1074"/>
      <c r="AH60" s="1074"/>
      <c r="AI60" s="1074"/>
      <c r="AJ60" s="1075"/>
      <c r="AK60" s="1062"/>
      <c r="AL60" s="1063"/>
      <c r="AM60" s="1063"/>
      <c r="AN60" s="1063"/>
      <c r="AO60" s="1063"/>
      <c r="AP60" s="1063"/>
      <c r="AQ60" s="1063"/>
      <c r="AR60" s="1063"/>
      <c r="AS60" s="1063"/>
      <c r="AT60" s="1063"/>
      <c r="AU60" s="1063"/>
      <c r="AV60" s="1063"/>
      <c r="AW60" s="1063"/>
      <c r="AX60" s="1063"/>
      <c r="AY60" s="1063"/>
      <c r="AZ60" s="1064"/>
      <c r="BA60" s="1064"/>
      <c r="BB60" s="1064"/>
      <c r="BC60" s="1064"/>
      <c r="BD60" s="1064"/>
      <c r="BE60" s="1018"/>
      <c r="BF60" s="1018"/>
      <c r="BG60" s="1018"/>
      <c r="BH60" s="1018"/>
      <c r="BI60" s="1019"/>
      <c r="BJ60" s="232"/>
      <c r="BK60" s="232"/>
      <c r="BL60" s="232"/>
      <c r="BM60" s="232"/>
      <c r="BN60" s="232"/>
      <c r="BO60" s="241"/>
      <c r="BP60" s="241"/>
      <c r="BQ60" s="238">
        <v>54</v>
      </c>
      <c r="BR60" s="239"/>
      <c r="BS60" s="1030"/>
      <c r="BT60" s="1031"/>
      <c r="BU60" s="1031"/>
      <c r="BV60" s="1031"/>
      <c r="BW60" s="1031"/>
      <c r="BX60" s="1031"/>
      <c r="BY60" s="1031"/>
      <c r="BZ60" s="1031"/>
      <c r="CA60" s="1031"/>
      <c r="CB60" s="1031"/>
      <c r="CC60" s="1031"/>
      <c r="CD60" s="1031"/>
      <c r="CE60" s="1031"/>
      <c r="CF60" s="1031"/>
      <c r="CG60" s="1052"/>
      <c r="CH60" s="1027"/>
      <c r="CI60" s="1028"/>
      <c r="CJ60" s="1028"/>
      <c r="CK60" s="1028"/>
      <c r="CL60" s="1029"/>
      <c r="CM60" s="1027"/>
      <c r="CN60" s="1028"/>
      <c r="CO60" s="1028"/>
      <c r="CP60" s="1028"/>
      <c r="CQ60" s="1029"/>
      <c r="CR60" s="1027"/>
      <c r="CS60" s="1028"/>
      <c r="CT60" s="1028"/>
      <c r="CU60" s="1028"/>
      <c r="CV60" s="1029"/>
      <c r="CW60" s="1027"/>
      <c r="CX60" s="1028"/>
      <c r="CY60" s="1028"/>
      <c r="CZ60" s="1028"/>
      <c r="DA60" s="1029"/>
      <c r="DB60" s="1027"/>
      <c r="DC60" s="1028"/>
      <c r="DD60" s="1028"/>
      <c r="DE60" s="1028"/>
      <c r="DF60" s="1029"/>
      <c r="DG60" s="1027"/>
      <c r="DH60" s="1028"/>
      <c r="DI60" s="1028"/>
      <c r="DJ60" s="1028"/>
      <c r="DK60" s="1029"/>
      <c r="DL60" s="1027"/>
      <c r="DM60" s="1028"/>
      <c r="DN60" s="1028"/>
      <c r="DO60" s="1028"/>
      <c r="DP60" s="1029"/>
      <c r="DQ60" s="1027"/>
      <c r="DR60" s="1028"/>
      <c r="DS60" s="1028"/>
      <c r="DT60" s="1028"/>
      <c r="DU60" s="1029"/>
      <c r="DV60" s="1030"/>
      <c r="DW60" s="1031"/>
      <c r="DX60" s="1031"/>
      <c r="DY60" s="1031"/>
      <c r="DZ60" s="1032"/>
      <c r="EA60" s="230"/>
    </row>
    <row r="61" spans="1:131" ht="26.25" customHeight="1" thickBot="1" x14ac:dyDescent="0.25">
      <c r="A61" s="238">
        <v>34</v>
      </c>
      <c r="B61" s="1068"/>
      <c r="C61" s="1069"/>
      <c r="D61" s="1069"/>
      <c r="E61" s="1069"/>
      <c r="F61" s="1069"/>
      <c r="G61" s="1069"/>
      <c r="H61" s="1069"/>
      <c r="I61" s="1069"/>
      <c r="J61" s="1069"/>
      <c r="K61" s="1069"/>
      <c r="L61" s="1069"/>
      <c r="M61" s="1069"/>
      <c r="N61" s="1069"/>
      <c r="O61" s="1069"/>
      <c r="P61" s="1070"/>
      <c r="Q61" s="1071"/>
      <c r="R61" s="1063"/>
      <c r="S61" s="1063"/>
      <c r="T61" s="1063"/>
      <c r="U61" s="1063"/>
      <c r="V61" s="1063"/>
      <c r="W61" s="1063"/>
      <c r="X61" s="1063"/>
      <c r="Y61" s="1063"/>
      <c r="Z61" s="1063"/>
      <c r="AA61" s="1063"/>
      <c r="AB61" s="1063"/>
      <c r="AC61" s="1063"/>
      <c r="AD61" s="1063"/>
      <c r="AE61" s="1072"/>
      <c r="AF61" s="1073"/>
      <c r="AG61" s="1074"/>
      <c r="AH61" s="1074"/>
      <c r="AI61" s="1074"/>
      <c r="AJ61" s="1075"/>
      <c r="AK61" s="1062"/>
      <c r="AL61" s="1063"/>
      <c r="AM61" s="1063"/>
      <c r="AN61" s="1063"/>
      <c r="AO61" s="1063"/>
      <c r="AP61" s="1063"/>
      <c r="AQ61" s="1063"/>
      <c r="AR61" s="1063"/>
      <c r="AS61" s="1063"/>
      <c r="AT61" s="1063"/>
      <c r="AU61" s="1063"/>
      <c r="AV61" s="1063"/>
      <c r="AW61" s="1063"/>
      <c r="AX61" s="1063"/>
      <c r="AY61" s="1063"/>
      <c r="AZ61" s="1064"/>
      <c r="BA61" s="1064"/>
      <c r="BB61" s="1064"/>
      <c r="BC61" s="1064"/>
      <c r="BD61" s="1064"/>
      <c r="BE61" s="1018"/>
      <c r="BF61" s="1018"/>
      <c r="BG61" s="1018"/>
      <c r="BH61" s="1018"/>
      <c r="BI61" s="1019"/>
      <c r="BJ61" s="232"/>
      <c r="BK61" s="232"/>
      <c r="BL61" s="232"/>
      <c r="BM61" s="232"/>
      <c r="BN61" s="232"/>
      <c r="BO61" s="241"/>
      <c r="BP61" s="241"/>
      <c r="BQ61" s="238">
        <v>55</v>
      </c>
      <c r="BR61" s="239"/>
      <c r="BS61" s="1030"/>
      <c r="BT61" s="1031"/>
      <c r="BU61" s="1031"/>
      <c r="BV61" s="1031"/>
      <c r="BW61" s="1031"/>
      <c r="BX61" s="1031"/>
      <c r="BY61" s="1031"/>
      <c r="BZ61" s="1031"/>
      <c r="CA61" s="1031"/>
      <c r="CB61" s="1031"/>
      <c r="CC61" s="1031"/>
      <c r="CD61" s="1031"/>
      <c r="CE61" s="1031"/>
      <c r="CF61" s="1031"/>
      <c r="CG61" s="1052"/>
      <c r="CH61" s="1027"/>
      <c r="CI61" s="1028"/>
      <c r="CJ61" s="1028"/>
      <c r="CK61" s="1028"/>
      <c r="CL61" s="1029"/>
      <c r="CM61" s="1027"/>
      <c r="CN61" s="1028"/>
      <c r="CO61" s="1028"/>
      <c r="CP61" s="1028"/>
      <c r="CQ61" s="1029"/>
      <c r="CR61" s="1027"/>
      <c r="CS61" s="1028"/>
      <c r="CT61" s="1028"/>
      <c r="CU61" s="1028"/>
      <c r="CV61" s="1029"/>
      <c r="CW61" s="1027"/>
      <c r="CX61" s="1028"/>
      <c r="CY61" s="1028"/>
      <c r="CZ61" s="1028"/>
      <c r="DA61" s="1029"/>
      <c r="DB61" s="1027"/>
      <c r="DC61" s="1028"/>
      <c r="DD61" s="1028"/>
      <c r="DE61" s="1028"/>
      <c r="DF61" s="1029"/>
      <c r="DG61" s="1027"/>
      <c r="DH61" s="1028"/>
      <c r="DI61" s="1028"/>
      <c r="DJ61" s="1028"/>
      <c r="DK61" s="1029"/>
      <c r="DL61" s="1027"/>
      <c r="DM61" s="1028"/>
      <c r="DN61" s="1028"/>
      <c r="DO61" s="1028"/>
      <c r="DP61" s="1029"/>
      <c r="DQ61" s="1027"/>
      <c r="DR61" s="1028"/>
      <c r="DS61" s="1028"/>
      <c r="DT61" s="1028"/>
      <c r="DU61" s="1029"/>
      <c r="DV61" s="1030"/>
      <c r="DW61" s="1031"/>
      <c r="DX61" s="1031"/>
      <c r="DY61" s="1031"/>
      <c r="DZ61" s="1032"/>
      <c r="EA61" s="230"/>
    </row>
    <row r="62" spans="1:131" ht="26.25" customHeight="1" x14ac:dyDescent="0.2">
      <c r="A62" s="238">
        <v>35</v>
      </c>
      <c r="B62" s="1068"/>
      <c r="C62" s="1069"/>
      <c r="D62" s="1069"/>
      <c r="E62" s="1069"/>
      <c r="F62" s="1069"/>
      <c r="G62" s="1069"/>
      <c r="H62" s="1069"/>
      <c r="I62" s="1069"/>
      <c r="J62" s="1069"/>
      <c r="K62" s="1069"/>
      <c r="L62" s="1069"/>
      <c r="M62" s="1069"/>
      <c r="N62" s="1069"/>
      <c r="O62" s="1069"/>
      <c r="P62" s="1070"/>
      <c r="Q62" s="1071"/>
      <c r="R62" s="1063"/>
      <c r="S62" s="1063"/>
      <c r="T62" s="1063"/>
      <c r="U62" s="1063"/>
      <c r="V62" s="1063"/>
      <c r="W62" s="1063"/>
      <c r="X62" s="1063"/>
      <c r="Y62" s="1063"/>
      <c r="Z62" s="1063"/>
      <c r="AA62" s="1063"/>
      <c r="AB62" s="1063"/>
      <c r="AC62" s="1063"/>
      <c r="AD62" s="1063"/>
      <c r="AE62" s="1072"/>
      <c r="AF62" s="1073"/>
      <c r="AG62" s="1074"/>
      <c r="AH62" s="1074"/>
      <c r="AI62" s="1074"/>
      <c r="AJ62" s="1075"/>
      <c r="AK62" s="1062"/>
      <c r="AL62" s="1063"/>
      <c r="AM62" s="1063"/>
      <c r="AN62" s="1063"/>
      <c r="AO62" s="1063"/>
      <c r="AP62" s="1063"/>
      <c r="AQ62" s="1063"/>
      <c r="AR62" s="1063"/>
      <c r="AS62" s="1063"/>
      <c r="AT62" s="1063"/>
      <c r="AU62" s="1063"/>
      <c r="AV62" s="1063"/>
      <c r="AW62" s="1063"/>
      <c r="AX62" s="1063"/>
      <c r="AY62" s="1063"/>
      <c r="AZ62" s="1064"/>
      <c r="BA62" s="1064"/>
      <c r="BB62" s="1064"/>
      <c r="BC62" s="1064"/>
      <c r="BD62" s="1064"/>
      <c r="BE62" s="1018"/>
      <c r="BF62" s="1018"/>
      <c r="BG62" s="1018"/>
      <c r="BH62" s="1018"/>
      <c r="BI62" s="1019"/>
      <c r="BJ62" s="1065" t="s">
        <v>394</v>
      </c>
      <c r="BK62" s="1066"/>
      <c r="BL62" s="1066"/>
      <c r="BM62" s="1066"/>
      <c r="BN62" s="1067"/>
      <c r="BO62" s="241"/>
      <c r="BP62" s="241"/>
      <c r="BQ62" s="238">
        <v>56</v>
      </c>
      <c r="BR62" s="239"/>
      <c r="BS62" s="1030"/>
      <c r="BT62" s="1031"/>
      <c r="BU62" s="1031"/>
      <c r="BV62" s="1031"/>
      <c r="BW62" s="1031"/>
      <c r="BX62" s="1031"/>
      <c r="BY62" s="1031"/>
      <c r="BZ62" s="1031"/>
      <c r="CA62" s="1031"/>
      <c r="CB62" s="1031"/>
      <c r="CC62" s="1031"/>
      <c r="CD62" s="1031"/>
      <c r="CE62" s="1031"/>
      <c r="CF62" s="1031"/>
      <c r="CG62" s="1052"/>
      <c r="CH62" s="1027"/>
      <c r="CI62" s="1028"/>
      <c r="CJ62" s="1028"/>
      <c r="CK62" s="1028"/>
      <c r="CL62" s="1029"/>
      <c r="CM62" s="1027"/>
      <c r="CN62" s="1028"/>
      <c r="CO62" s="1028"/>
      <c r="CP62" s="1028"/>
      <c r="CQ62" s="1029"/>
      <c r="CR62" s="1027"/>
      <c r="CS62" s="1028"/>
      <c r="CT62" s="1028"/>
      <c r="CU62" s="1028"/>
      <c r="CV62" s="1029"/>
      <c r="CW62" s="1027"/>
      <c r="CX62" s="1028"/>
      <c r="CY62" s="1028"/>
      <c r="CZ62" s="1028"/>
      <c r="DA62" s="1029"/>
      <c r="DB62" s="1027"/>
      <c r="DC62" s="1028"/>
      <c r="DD62" s="1028"/>
      <c r="DE62" s="1028"/>
      <c r="DF62" s="1029"/>
      <c r="DG62" s="1027"/>
      <c r="DH62" s="1028"/>
      <c r="DI62" s="1028"/>
      <c r="DJ62" s="1028"/>
      <c r="DK62" s="1029"/>
      <c r="DL62" s="1027"/>
      <c r="DM62" s="1028"/>
      <c r="DN62" s="1028"/>
      <c r="DO62" s="1028"/>
      <c r="DP62" s="1029"/>
      <c r="DQ62" s="1027"/>
      <c r="DR62" s="1028"/>
      <c r="DS62" s="1028"/>
      <c r="DT62" s="1028"/>
      <c r="DU62" s="1029"/>
      <c r="DV62" s="1030"/>
      <c r="DW62" s="1031"/>
      <c r="DX62" s="1031"/>
      <c r="DY62" s="1031"/>
      <c r="DZ62" s="1032"/>
      <c r="EA62" s="230"/>
    </row>
    <row r="63" spans="1:131" ht="26.25" customHeight="1" thickBot="1" x14ac:dyDescent="0.25">
      <c r="A63" s="240" t="s">
        <v>376</v>
      </c>
      <c r="B63" s="973" t="s">
        <v>395</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8"/>
      <c r="AF63" s="1059">
        <v>473</v>
      </c>
      <c r="AG63" s="995"/>
      <c r="AH63" s="995"/>
      <c r="AI63" s="995"/>
      <c r="AJ63" s="1060"/>
      <c r="AK63" s="1061"/>
      <c r="AL63" s="999"/>
      <c r="AM63" s="999"/>
      <c r="AN63" s="999"/>
      <c r="AO63" s="999"/>
      <c r="AP63" s="995">
        <v>1455</v>
      </c>
      <c r="AQ63" s="995"/>
      <c r="AR63" s="995"/>
      <c r="AS63" s="995"/>
      <c r="AT63" s="995"/>
      <c r="AU63" s="995">
        <v>695</v>
      </c>
      <c r="AV63" s="995"/>
      <c r="AW63" s="995"/>
      <c r="AX63" s="995"/>
      <c r="AY63" s="995"/>
      <c r="AZ63" s="1055"/>
      <c r="BA63" s="1055"/>
      <c r="BB63" s="1055"/>
      <c r="BC63" s="1055"/>
      <c r="BD63" s="1055"/>
      <c r="BE63" s="996"/>
      <c r="BF63" s="996"/>
      <c r="BG63" s="996"/>
      <c r="BH63" s="996"/>
      <c r="BI63" s="997"/>
      <c r="BJ63" s="1056" t="s">
        <v>122</v>
      </c>
      <c r="BK63" s="989"/>
      <c r="BL63" s="989"/>
      <c r="BM63" s="989"/>
      <c r="BN63" s="1057"/>
      <c r="BO63" s="241"/>
      <c r="BP63" s="241"/>
      <c r="BQ63" s="238">
        <v>57</v>
      </c>
      <c r="BR63" s="239"/>
      <c r="BS63" s="1030"/>
      <c r="BT63" s="1031"/>
      <c r="BU63" s="1031"/>
      <c r="BV63" s="1031"/>
      <c r="BW63" s="1031"/>
      <c r="BX63" s="1031"/>
      <c r="BY63" s="1031"/>
      <c r="BZ63" s="1031"/>
      <c r="CA63" s="1031"/>
      <c r="CB63" s="1031"/>
      <c r="CC63" s="1031"/>
      <c r="CD63" s="1031"/>
      <c r="CE63" s="1031"/>
      <c r="CF63" s="1031"/>
      <c r="CG63" s="1052"/>
      <c r="CH63" s="1027"/>
      <c r="CI63" s="1028"/>
      <c r="CJ63" s="1028"/>
      <c r="CK63" s="1028"/>
      <c r="CL63" s="1029"/>
      <c r="CM63" s="1027"/>
      <c r="CN63" s="1028"/>
      <c r="CO63" s="1028"/>
      <c r="CP63" s="1028"/>
      <c r="CQ63" s="1029"/>
      <c r="CR63" s="1027"/>
      <c r="CS63" s="1028"/>
      <c r="CT63" s="1028"/>
      <c r="CU63" s="1028"/>
      <c r="CV63" s="1029"/>
      <c r="CW63" s="1027"/>
      <c r="CX63" s="1028"/>
      <c r="CY63" s="1028"/>
      <c r="CZ63" s="1028"/>
      <c r="DA63" s="1029"/>
      <c r="DB63" s="1027"/>
      <c r="DC63" s="1028"/>
      <c r="DD63" s="1028"/>
      <c r="DE63" s="1028"/>
      <c r="DF63" s="1029"/>
      <c r="DG63" s="1027"/>
      <c r="DH63" s="1028"/>
      <c r="DI63" s="1028"/>
      <c r="DJ63" s="1028"/>
      <c r="DK63" s="1029"/>
      <c r="DL63" s="1027"/>
      <c r="DM63" s="1028"/>
      <c r="DN63" s="1028"/>
      <c r="DO63" s="1028"/>
      <c r="DP63" s="1029"/>
      <c r="DQ63" s="1027"/>
      <c r="DR63" s="1028"/>
      <c r="DS63" s="1028"/>
      <c r="DT63" s="1028"/>
      <c r="DU63" s="1029"/>
      <c r="DV63" s="1030"/>
      <c r="DW63" s="1031"/>
      <c r="DX63" s="1031"/>
      <c r="DY63" s="1031"/>
      <c r="DZ63" s="1032"/>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1030"/>
      <c r="BT64" s="1031"/>
      <c r="BU64" s="1031"/>
      <c r="BV64" s="1031"/>
      <c r="BW64" s="1031"/>
      <c r="BX64" s="1031"/>
      <c r="BY64" s="1031"/>
      <c r="BZ64" s="1031"/>
      <c r="CA64" s="1031"/>
      <c r="CB64" s="1031"/>
      <c r="CC64" s="1031"/>
      <c r="CD64" s="1031"/>
      <c r="CE64" s="1031"/>
      <c r="CF64" s="1031"/>
      <c r="CG64" s="1052"/>
      <c r="CH64" s="1027"/>
      <c r="CI64" s="1028"/>
      <c r="CJ64" s="1028"/>
      <c r="CK64" s="1028"/>
      <c r="CL64" s="1029"/>
      <c r="CM64" s="1027"/>
      <c r="CN64" s="1028"/>
      <c r="CO64" s="1028"/>
      <c r="CP64" s="1028"/>
      <c r="CQ64" s="1029"/>
      <c r="CR64" s="1027"/>
      <c r="CS64" s="1028"/>
      <c r="CT64" s="1028"/>
      <c r="CU64" s="1028"/>
      <c r="CV64" s="1029"/>
      <c r="CW64" s="1027"/>
      <c r="CX64" s="1028"/>
      <c r="CY64" s="1028"/>
      <c r="CZ64" s="1028"/>
      <c r="DA64" s="1029"/>
      <c r="DB64" s="1027"/>
      <c r="DC64" s="1028"/>
      <c r="DD64" s="1028"/>
      <c r="DE64" s="1028"/>
      <c r="DF64" s="1029"/>
      <c r="DG64" s="1027"/>
      <c r="DH64" s="1028"/>
      <c r="DI64" s="1028"/>
      <c r="DJ64" s="1028"/>
      <c r="DK64" s="1029"/>
      <c r="DL64" s="1027"/>
      <c r="DM64" s="1028"/>
      <c r="DN64" s="1028"/>
      <c r="DO64" s="1028"/>
      <c r="DP64" s="1029"/>
      <c r="DQ64" s="1027"/>
      <c r="DR64" s="1028"/>
      <c r="DS64" s="1028"/>
      <c r="DT64" s="1028"/>
      <c r="DU64" s="1029"/>
      <c r="DV64" s="1030"/>
      <c r="DW64" s="1031"/>
      <c r="DX64" s="1031"/>
      <c r="DY64" s="1031"/>
      <c r="DZ64" s="1032"/>
      <c r="EA64" s="230"/>
    </row>
    <row r="65" spans="1:131" ht="26.25" customHeight="1" thickBot="1" x14ac:dyDescent="0.25">
      <c r="A65" s="232" t="s">
        <v>396</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1030"/>
      <c r="BT65" s="1031"/>
      <c r="BU65" s="1031"/>
      <c r="BV65" s="1031"/>
      <c r="BW65" s="1031"/>
      <c r="BX65" s="1031"/>
      <c r="BY65" s="1031"/>
      <c r="BZ65" s="1031"/>
      <c r="CA65" s="1031"/>
      <c r="CB65" s="1031"/>
      <c r="CC65" s="1031"/>
      <c r="CD65" s="1031"/>
      <c r="CE65" s="1031"/>
      <c r="CF65" s="1031"/>
      <c r="CG65" s="1052"/>
      <c r="CH65" s="1027"/>
      <c r="CI65" s="1028"/>
      <c r="CJ65" s="1028"/>
      <c r="CK65" s="1028"/>
      <c r="CL65" s="1029"/>
      <c r="CM65" s="1027"/>
      <c r="CN65" s="1028"/>
      <c r="CO65" s="1028"/>
      <c r="CP65" s="1028"/>
      <c r="CQ65" s="1029"/>
      <c r="CR65" s="1027"/>
      <c r="CS65" s="1028"/>
      <c r="CT65" s="1028"/>
      <c r="CU65" s="1028"/>
      <c r="CV65" s="1029"/>
      <c r="CW65" s="1027"/>
      <c r="CX65" s="1028"/>
      <c r="CY65" s="1028"/>
      <c r="CZ65" s="1028"/>
      <c r="DA65" s="1029"/>
      <c r="DB65" s="1027"/>
      <c r="DC65" s="1028"/>
      <c r="DD65" s="1028"/>
      <c r="DE65" s="1028"/>
      <c r="DF65" s="1029"/>
      <c r="DG65" s="1027"/>
      <c r="DH65" s="1028"/>
      <c r="DI65" s="1028"/>
      <c r="DJ65" s="1028"/>
      <c r="DK65" s="1029"/>
      <c r="DL65" s="1027"/>
      <c r="DM65" s="1028"/>
      <c r="DN65" s="1028"/>
      <c r="DO65" s="1028"/>
      <c r="DP65" s="1029"/>
      <c r="DQ65" s="1027"/>
      <c r="DR65" s="1028"/>
      <c r="DS65" s="1028"/>
      <c r="DT65" s="1028"/>
      <c r="DU65" s="1029"/>
      <c r="DV65" s="1030"/>
      <c r="DW65" s="1031"/>
      <c r="DX65" s="1031"/>
      <c r="DY65" s="1031"/>
      <c r="DZ65" s="1032"/>
      <c r="EA65" s="230"/>
    </row>
    <row r="66" spans="1:131" ht="26.25" customHeight="1" x14ac:dyDescent="0.2">
      <c r="A66" s="1033" t="s">
        <v>397</v>
      </c>
      <c r="B66" s="1034"/>
      <c r="C66" s="1034"/>
      <c r="D66" s="1034"/>
      <c r="E66" s="1034"/>
      <c r="F66" s="1034"/>
      <c r="G66" s="1034"/>
      <c r="H66" s="1034"/>
      <c r="I66" s="1034"/>
      <c r="J66" s="1034"/>
      <c r="K66" s="1034"/>
      <c r="L66" s="1034"/>
      <c r="M66" s="1034"/>
      <c r="N66" s="1034"/>
      <c r="O66" s="1034"/>
      <c r="P66" s="1035"/>
      <c r="Q66" s="1039" t="s">
        <v>380</v>
      </c>
      <c r="R66" s="1040"/>
      <c r="S66" s="1040"/>
      <c r="T66" s="1040"/>
      <c r="U66" s="1041"/>
      <c r="V66" s="1039" t="s">
        <v>381</v>
      </c>
      <c r="W66" s="1040"/>
      <c r="X66" s="1040"/>
      <c r="Y66" s="1040"/>
      <c r="Z66" s="1041"/>
      <c r="AA66" s="1039" t="s">
        <v>382</v>
      </c>
      <c r="AB66" s="1040"/>
      <c r="AC66" s="1040"/>
      <c r="AD66" s="1040"/>
      <c r="AE66" s="1041"/>
      <c r="AF66" s="1045" t="s">
        <v>383</v>
      </c>
      <c r="AG66" s="1046"/>
      <c r="AH66" s="1046"/>
      <c r="AI66" s="1046"/>
      <c r="AJ66" s="1047"/>
      <c r="AK66" s="1039" t="s">
        <v>384</v>
      </c>
      <c r="AL66" s="1034"/>
      <c r="AM66" s="1034"/>
      <c r="AN66" s="1034"/>
      <c r="AO66" s="1035"/>
      <c r="AP66" s="1039" t="s">
        <v>385</v>
      </c>
      <c r="AQ66" s="1040"/>
      <c r="AR66" s="1040"/>
      <c r="AS66" s="1040"/>
      <c r="AT66" s="1041"/>
      <c r="AU66" s="1039" t="s">
        <v>398</v>
      </c>
      <c r="AV66" s="1040"/>
      <c r="AW66" s="1040"/>
      <c r="AX66" s="1040"/>
      <c r="AY66" s="1041"/>
      <c r="AZ66" s="1039" t="s">
        <v>364</v>
      </c>
      <c r="BA66" s="1040"/>
      <c r="BB66" s="1040"/>
      <c r="BC66" s="1040"/>
      <c r="BD66" s="1053"/>
      <c r="BE66" s="241"/>
      <c r="BF66" s="241"/>
      <c r="BG66" s="241"/>
      <c r="BH66" s="241"/>
      <c r="BI66" s="241"/>
      <c r="BJ66" s="241"/>
      <c r="BK66" s="241"/>
      <c r="BL66" s="241"/>
      <c r="BM66" s="241"/>
      <c r="BN66" s="241"/>
      <c r="BO66" s="241"/>
      <c r="BP66" s="241"/>
      <c r="BQ66" s="238">
        <v>60</v>
      </c>
      <c r="BR66" s="243"/>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30"/>
    </row>
    <row r="67" spans="1:131" ht="26.25" customHeight="1" thickBot="1" x14ac:dyDescent="0.25">
      <c r="A67" s="1036"/>
      <c r="B67" s="1037"/>
      <c r="C67" s="1037"/>
      <c r="D67" s="1037"/>
      <c r="E67" s="1037"/>
      <c r="F67" s="1037"/>
      <c r="G67" s="1037"/>
      <c r="H67" s="1037"/>
      <c r="I67" s="1037"/>
      <c r="J67" s="1037"/>
      <c r="K67" s="1037"/>
      <c r="L67" s="1037"/>
      <c r="M67" s="1037"/>
      <c r="N67" s="1037"/>
      <c r="O67" s="1037"/>
      <c r="P67" s="1038"/>
      <c r="Q67" s="1042"/>
      <c r="R67" s="1043"/>
      <c r="S67" s="1043"/>
      <c r="T67" s="1043"/>
      <c r="U67" s="1044"/>
      <c r="V67" s="1042"/>
      <c r="W67" s="1043"/>
      <c r="X67" s="1043"/>
      <c r="Y67" s="1043"/>
      <c r="Z67" s="1044"/>
      <c r="AA67" s="1042"/>
      <c r="AB67" s="1043"/>
      <c r="AC67" s="1043"/>
      <c r="AD67" s="1043"/>
      <c r="AE67" s="1044"/>
      <c r="AF67" s="1048"/>
      <c r="AG67" s="1049"/>
      <c r="AH67" s="1049"/>
      <c r="AI67" s="1049"/>
      <c r="AJ67" s="1050"/>
      <c r="AK67" s="1051"/>
      <c r="AL67" s="1037"/>
      <c r="AM67" s="1037"/>
      <c r="AN67" s="1037"/>
      <c r="AO67" s="1038"/>
      <c r="AP67" s="1042"/>
      <c r="AQ67" s="1043"/>
      <c r="AR67" s="1043"/>
      <c r="AS67" s="1043"/>
      <c r="AT67" s="1044"/>
      <c r="AU67" s="1042"/>
      <c r="AV67" s="1043"/>
      <c r="AW67" s="1043"/>
      <c r="AX67" s="1043"/>
      <c r="AY67" s="1044"/>
      <c r="AZ67" s="1042"/>
      <c r="BA67" s="1043"/>
      <c r="BB67" s="1043"/>
      <c r="BC67" s="1043"/>
      <c r="BD67" s="1054"/>
      <c r="BE67" s="241"/>
      <c r="BF67" s="241"/>
      <c r="BG67" s="241"/>
      <c r="BH67" s="241"/>
      <c r="BI67" s="241"/>
      <c r="BJ67" s="241"/>
      <c r="BK67" s="241"/>
      <c r="BL67" s="241"/>
      <c r="BM67" s="241"/>
      <c r="BN67" s="241"/>
      <c r="BO67" s="241"/>
      <c r="BP67" s="241"/>
      <c r="BQ67" s="238">
        <v>61</v>
      </c>
      <c r="BR67" s="243"/>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30"/>
    </row>
    <row r="68" spans="1:131" ht="26.25" customHeight="1" thickTop="1" x14ac:dyDescent="0.2">
      <c r="A68" s="236">
        <v>1</v>
      </c>
      <c r="B68" s="1023" t="s">
        <v>545</v>
      </c>
      <c r="C68" s="1024"/>
      <c r="D68" s="1024"/>
      <c r="E68" s="1024"/>
      <c r="F68" s="1024"/>
      <c r="G68" s="1024"/>
      <c r="H68" s="1024"/>
      <c r="I68" s="1024"/>
      <c r="J68" s="1024"/>
      <c r="K68" s="1024"/>
      <c r="L68" s="1024"/>
      <c r="M68" s="1024"/>
      <c r="N68" s="1024"/>
      <c r="O68" s="1024"/>
      <c r="P68" s="1025"/>
      <c r="Q68" s="1026">
        <v>237</v>
      </c>
      <c r="R68" s="1020"/>
      <c r="S68" s="1020"/>
      <c r="T68" s="1020"/>
      <c r="U68" s="1020"/>
      <c r="V68" s="1020">
        <v>234</v>
      </c>
      <c r="W68" s="1020"/>
      <c r="X68" s="1020"/>
      <c r="Y68" s="1020"/>
      <c r="Z68" s="1020"/>
      <c r="AA68" s="1020">
        <v>4</v>
      </c>
      <c r="AB68" s="1020"/>
      <c r="AC68" s="1020"/>
      <c r="AD68" s="1020"/>
      <c r="AE68" s="1020"/>
      <c r="AF68" s="1020">
        <f>AA68</f>
        <v>4</v>
      </c>
      <c r="AG68" s="1020"/>
      <c r="AH68" s="1020"/>
      <c r="AI68" s="1020"/>
      <c r="AJ68" s="1020"/>
      <c r="AK68" s="1020">
        <v>12</v>
      </c>
      <c r="AL68" s="1020"/>
      <c r="AM68" s="1020"/>
      <c r="AN68" s="1020"/>
      <c r="AO68" s="1020"/>
      <c r="AP68" s="1020" t="s">
        <v>486</v>
      </c>
      <c r="AQ68" s="1020"/>
      <c r="AR68" s="1020"/>
      <c r="AS68" s="1020"/>
      <c r="AT68" s="1020"/>
      <c r="AU68" s="1020" t="s">
        <v>486</v>
      </c>
      <c r="AV68" s="1020"/>
      <c r="AW68" s="1020"/>
      <c r="AX68" s="1020"/>
      <c r="AY68" s="1020"/>
      <c r="AZ68" s="1021"/>
      <c r="BA68" s="1021"/>
      <c r="BB68" s="1021"/>
      <c r="BC68" s="1021"/>
      <c r="BD68" s="1022"/>
      <c r="BE68" s="241"/>
      <c r="BF68" s="241"/>
      <c r="BG68" s="241"/>
      <c r="BH68" s="241"/>
      <c r="BI68" s="241"/>
      <c r="BJ68" s="241"/>
      <c r="BK68" s="241"/>
      <c r="BL68" s="241"/>
      <c r="BM68" s="241"/>
      <c r="BN68" s="241"/>
      <c r="BO68" s="241"/>
      <c r="BP68" s="241"/>
      <c r="BQ68" s="238">
        <v>62</v>
      </c>
      <c r="BR68" s="243"/>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30"/>
    </row>
    <row r="69" spans="1:131" ht="26.25" customHeight="1" x14ac:dyDescent="0.2">
      <c r="A69" s="238">
        <v>2</v>
      </c>
      <c r="B69" s="1014" t="s">
        <v>546</v>
      </c>
      <c r="C69" s="1012"/>
      <c r="D69" s="1012"/>
      <c r="E69" s="1012"/>
      <c r="F69" s="1012"/>
      <c r="G69" s="1012"/>
      <c r="H69" s="1012"/>
      <c r="I69" s="1012"/>
      <c r="J69" s="1012"/>
      <c r="K69" s="1012"/>
      <c r="L69" s="1012"/>
      <c r="M69" s="1012"/>
      <c r="N69" s="1012"/>
      <c r="O69" s="1012"/>
      <c r="P69" s="1015"/>
      <c r="Q69" s="1017">
        <v>254366</v>
      </c>
      <c r="R69" s="1005"/>
      <c r="S69" s="1005"/>
      <c r="T69" s="1005"/>
      <c r="U69" s="1005"/>
      <c r="V69" s="1005">
        <v>246438</v>
      </c>
      <c r="W69" s="1005"/>
      <c r="X69" s="1005"/>
      <c r="Y69" s="1005"/>
      <c r="Z69" s="1005"/>
      <c r="AA69" s="1005">
        <v>7929</v>
      </c>
      <c r="AB69" s="1005"/>
      <c r="AC69" s="1005"/>
      <c r="AD69" s="1005"/>
      <c r="AE69" s="1005"/>
      <c r="AF69" s="1005">
        <v>7525</v>
      </c>
      <c r="AG69" s="1005"/>
      <c r="AH69" s="1005"/>
      <c r="AI69" s="1005"/>
      <c r="AJ69" s="1005"/>
      <c r="AK69" s="1005" t="s">
        <v>486</v>
      </c>
      <c r="AL69" s="1005"/>
      <c r="AM69" s="1005"/>
      <c r="AN69" s="1005"/>
      <c r="AO69" s="1005"/>
      <c r="AP69" s="1005" t="s">
        <v>486</v>
      </c>
      <c r="AQ69" s="1005"/>
      <c r="AR69" s="1005"/>
      <c r="AS69" s="1005"/>
      <c r="AT69" s="1005"/>
      <c r="AU69" s="1005" t="s">
        <v>486</v>
      </c>
      <c r="AV69" s="1005"/>
      <c r="AW69" s="1005"/>
      <c r="AX69" s="1005"/>
      <c r="AY69" s="1005"/>
      <c r="AZ69" s="1018"/>
      <c r="BA69" s="1018"/>
      <c r="BB69" s="1018"/>
      <c r="BC69" s="1018"/>
      <c r="BD69" s="1019"/>
      <c r="BE69" s="241"/>
      <c r="BF69" s="241"/>
      <c r="BG69" s="241"/>
      <c r="BH69" s="241"/>
      <c r="BI69" s="241"/>
      <c r="BJ69" s="241"/>
      <c r="BK69" s="241"/>
      <c r="BL69" s="241"/>
      <c r="BM69" s="241"/>
      <c r="BN69" s="241"/>
      <c r="BO69" s="241"/>
      <c r="BP69" s="241"/>
      <c r="BQ69" s="238">
        <v>63</v>
      </c>
      <c r="BR69" s="243"/>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30"/>
    </row>
    <row r="70" spans="1:131" ht="26.25" customHeight="1" x14ac:dyDescent="0.2">
      <c r="A70" s="238">
        <v>3</v>
      </c>
      <c r="B70" s="1014" t="s">
        <v>547</v>
      </c>
      <c r="C70" s="1012"/>
      <c r="D70" s="1012"/>
      <c r="E70" s="1012"/>
      <c r="F70" s="1012"/>
      <c r="G70" s="1012"/>
      <c r="H70" s="1012"/>
      <c r="I70" s="1012"/>
      <c r="J70" s="1012"/>
      <c r="K70" s="1012"/>
      <c r="L70" s="1012"/>
      <c r="M70" s="1012"/>
      <c r="N70" s="1012"/>
      <c r="O70" s="1012"/>
      <c r="P70" s="1015"/>
      <c r="Q70" s="1017">
        <v>3022</v>
      </c>
      <c r="R70" s="1005"/>
      <c r="S70" s="1005"/>
      <c r="T70" s="1005"/>
      <c r="U70" s="1005"/>
      <c r="V70" s="1005">
        <v>941</v>
      </c>
      <c r="W70" s="1005"/>
      <c r="X70" s="1005"/>
      <c r="Y70" s="1005"/>
      <c r="Z70" s="1005"/>
      <c r="AA70" s="1005">
        <f t="shared" ref="AA70" si="0">Q70-V70</f>
        <v>2081</v>
      </c>
      <c r="AB70" s="1005"/>
      <c r="AC70" s="1005"/>
      <c r="AD70" s="1005"/>
      <c r="AE70" s="1005"/>
      <c r="AF70" s="1005">
        <f t="shared" ref="AF70:AF71" si="1">AA70</f>
        <v>2081</v>
      </c>
      <c r="AG70" s="1005"/>
      <c r="AH70" s="1005"/>
      <c r="AI70" s="1005"/>
      <c r="AJ70" s="1005"/>
      <c r="AK70" s="1005" t="s">
        <v>486</v>
      </c>
      <c r="AL70" s="1005"/>
      <c r="AM70" s="1005"/>
      <c r="AN70" s="1005"/>
      <c r="AO70" s="1005"/>
      <c r="AP70" s="1005">
        <v>2932</v>
      </c>
      <c r="AQ70" s="1005"/>
      <c r="AR70" s="1005"/>
      <c r="AS70" s="1005"/>
      <c r="AT70" s="1005"/>
      <c r="AU70" s="1005">
        <v>425</v>
      </c>
      <c r="AV70" s="1005"/>
      <c r="AW70" s="1005"/>
      <c r="AX70" s="1005"/>
      <c r="AY70" s="1005"/>
      <c r="AZ70" s="1018"/>
      <c r="BA70" s="1018"/>
      <c r="BB70" s="1018"/>
      <c r="BC70" s="1018"/>
      <c r="BD70" s="1019"/>
      <c r="BE70" s="241"/>
      <c r="BF70" s="241"/>
      <c r="BG70" s="241"/>
      <c r="BH70" s="241"/>
      <c r="BI70" s="241"/>
      <c r="BJ70" s="241"/>
      <c r="BK70" s="241"/>
      <c r="BL70" s="241"/>
      <c r="BM70" s="241"/>
      <c r="BN70" s="241"/>
      <c r="BO70" s="241"/>
      <c r="BP70" s="241"/>
      <c r="BQ70" s="238">
        <v>64</v>
      </c>
      <c r="BR70" s="243"/>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30"/>
    </row>
    <row r="71" spans="1:131" ht="26.25" customHeight="1" x14ac:dyDescent="0.2">
      <c r="A71" s="238">
        <v>4</v>
      </c>
      <c r="B71" s="1014" t="s">
        <v>548</v>
      </c>
      <c r="C71" s="1012"/>
      <c r="D71" s="1012"/>
      <c r="E71" s="1012"/>
      <c r="F71" s="1012"/>
      <c r="G71" s="1012"/>
      <c r="H71" s="1012"/>
      <c r="I71" s="1012"/>
      <c r="J71" s="1012"/>
      <c r="K71" s="1012"/>
      <c r="L71" s="1012"/>
      <c r="M71" s="1012"/>
      <c r="N71" s="1012"/>
      <c r="O71" s="1012"/>
      <c r="P71" s="1015"/>
      <c r="Q71" s="1017">
        <v>168</v>
      </c>
      <c r="R71" s="1005"/>
      <c r="S71" s="1005"/>
      <c r="T71" s="1005"/>
      <c r="U71" s="1005"/>
      <c r="V71" s="1005">
        <v>160</v>
      </c>
      <c r="W71" s="1005"/>
      <c r="X71" s="1005"/>
      <c r="Y71" s="1005"/>
      <c r="Z71" s="1005"/>
      <c r="AA71" s="1005">
        <v>9</v>
      </c>
      <c r="AB71" s="1005"/>
      <c r="AC71" s="1005"/>
      <c r="AD71" s="1005"/>
      <c r="AE71" s="1005"/>
      <c r="AF71" s="1005">
        <f t="shared" si="1"/>
        <v>9</v>
      </c>
      <c r="AG71" s="1005"/>
      <c r="AH71" s="1005"/>
      <c r="AI71" s="1005"/>
      <c r="AJ71" s="1005"/>
      <c r="AK71" s="1005">
        <v>6</v>
      </c>
      <c r="AL71" s="1005"/>
      <c r="AM71" s="1005"/>
      <c r="AN71" s="1005"/>
      <c r="AO71" s="1005"/>
      <c r="AP71" s="1005" t="s">
        <v>486</v>
      </c>
      <c r="AQ71" s="1005"/>
      <c r="AR71" s="1005"/>
      <c r="AS71" s="1005"/>
      <c r="AT71" s="1005"/>
      <c r="AU71" s="1005" t="s">
        <v>486</v>
      </c>
      <c r="AV71" s="1005"/>
      <c r="AW71" s="1005"/>
      <c r="AX71" s="1005"/>
      <c r="AY71" s="1005"/>
      <c r="AZ71" s="1018"/>
      <c r="BA71" s="1018"/>
      <c r="BB71" s="1018"/>
      <c r="BC71" s="1018"/>
      <c r="BD71" s="1019"/>
      <c r="BE71" s="241"/>
      <c r="BF71" s="241"/>
      <c r="BG71" s="241"/>
      <c r="BH71" s="241"/>
      <c r="BI71" s="241"/>
      <c r="BJ71" s="241"/>
      <c r="BK71" s="241"/>
      <c r="BL71" s="241"/>
      <c r="BM71" s="241"/>
      <c r="BN71" s="241"/>
      <c r="BO71" s="241"/>
      <c r="BP71" s="241"/>
      <c r="BQ71" s="238">
        <v>65</v>
      </c>
      <c r="BR71" s="243"/>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30"/>
    </row>
    <row r="72" spans="1:131" ht="26.25" customHeight="1" x14ac:dyDescent="0.2">
      <c r="A72" s="238">
        <v>5</v>
      </c>
      <c r="B72" s="1014" t="s">
        <v>567</v>
      </c>
      <c r="C72" s="1012"/>
      <c r="D72" s="1012"/>
      <c r="E72" s="1012"/>
      <c r="F72" s="1012"/>
      <c r="G72" s="1012"/>
      <c r="H72" s="1012"/>
      <c r="I72" s="1012"/>
      <c r="J72" s="1012"/>
      <c r="K72" s="1012"/>
      <c r="L72" s="1012"/>
      <c r="M72" s="1012"/>
      <c r="N72" s="1012"/>
      <c r="O72" s="1012"/>
      <c r="P72" s="1015"/>
      <c r="Q72" s="1016">
        <v>12</v>
      </c>
      <c r="R72" s="1009"/>
      <c r="S72" s="1009"/>
      <c r="T72" s="1009"/>
      <c r="U72" s="1010"/>
      <c r="V72" s="1008">
        <v>12</v>
      </c>
      <c r="W72" s="1009"/>
      <c r="X72" s="1009"/>
      <c r="Y72" s="1009"/>
      <c r="Z72" s="1010"/>
      <c r="AA72" s="1005">
        <v>0</v>
      </c>
      <c r="AB72" s="1005"/>
      <c r="AC72" s="1005"/>
      <c r="AD72" s="1005"/>
      <c r="AE72" s="1005"/>
      <c r="AF72" s="1005">
        <f t="shared" ref="AF72" si="2">AA72</f>
        <v>0</v>
      </c>
      <c r="AG72" s="1005"/>
      <c r="AH72" s="1005"/>
      <c r="AI72" s="1005"/>
      <c r="AJ72" s="1005"/>
      <c r="AK72" s="1008" t="s">
        <v>486</v>
      </c>
      <c r="AL72" s="1009"/>
      <c r="AM72" s="1009"/>
      <c r="AN72" s="1009"/>
      <c r="AO72" s="1010"/>
      <c r="AP72" s="1008" t="s">
        <v>486</v>
      </c>
      <c r="AQ72" s="1009"/>
      <c r="AR72" s="1009"/>
      <c r="AS72" s="1009"/>
      <c r="AT72" s="1010"/>
      <c r="AU72" s="1008" t="s">
        <v>486</v>
      </c>
      <c r="AV72" s="1009"/>
      <c r="AW72" s="1009"/>
      <c r="AX72" s="1009"/>
      <c r="AY72" s="1010"/>
      <c r="AZ72" s="1011"/>
      <c r="BA72" s="1012"/>
      <c r="BB72" s="1012"/>
      <c r="BC72" s="1012"/>
      <c r="BD72" s="1013"/>
      <c r="BE72" s="241"/>
      <c r="BF72" s="241"/>
      <c r="BG72" s="241"/>
      <c r="BH72" s="241"/>
      <c r="BI72" s="241"/>
      <c r="BJ72" s="241"/>
      <c r="BK72" s="241"/>
      <c r="BL72" s="241"/>
      <c r="BM72" s="241"/>
      <c r="BN72" s="241"/>
      <c r="BO72" s="241"/>
      <c r="BP72" s="241"/>
      <c r="BQ72" s="238">
        <v>66</v>
      </c>
      <c r="BR72" s="243"/>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30"/>
    </row>
    <row r="73" spans="1:131" ht="26.25" customHeight="1" x14ac:dyDescent="0.2">
      <c r="A73" s="238">
        <v>6</v>
      </c>
      <c r="B73" s="1014" t="s">
        <v>566</v>
      </c>
      <c r="C73" s="1012"/>
      <c r="D73" s="1012"/>
      <c r="E73" s="1012"/>
      <c r="F73" s="1012"/>
      <c r="G73" s="1012"/>
      <c r="H73" s="1012"/>
      <c r="I73" s="1012"/>
      <c r="J73" s="1012"/>
      <c r="K73" s="1012"/>
      <c r="L73" s="1012"/>
      <c r="M73" s="1012"/>
      <c r="N73" s="1012"/>
      <c r="O73" s="1012"/>
      <c r="P73" s="1015"/>
      <c r="Q73" s="1016">
        <v>1133</v>
      </c>
      <c r="R73" s="1009"/>
      <c r="S73" s="1009"/>
      <c r="T73" s="1009"/>
      <c r="U73" s="1010"/>
      <c r="V73" s="1008">
        <v>1125</v>
      </c>
      <c r="W73" s="1009"/>
      <c r="X73" s="1009"/>
      <c r="Y73" s="1009"/>
      <c r="Z73" s="1010"/>
      <c r="AA73" s="1008">
        <f t="shared" ref="AA73" si="3">Q73-V73</f>
        <v>8</v>
      </c>
      <c r="AB73" s="1009"/>
      <c r="AC73" s="1009"/>
      <c r="AD73" s="1009"/>
      <c r="AE73" s="1010"/>
      <c r="AF73" s="1008">
        <f t="shared" ref="AF73:AF74" si="4">AA73</f>
        <v>8</v>
      </c>
      <c r="AG73" s="1009"/>
      <c r="AH73" s="1009"/>
      <c r="AI73" s="1009"/>
      <c r="AJ73" s="1010"/>
      <c r="AK73" s="1008">
        <v>78</v>
      </c>
      <c r="AL73" s="1009"/>
      <c r="AM73" s="1009"/>
      <c r="AN73" s="1009"/>
      <c r="AO73" s="1010"/>
      <c r="AP73" s="1008" t="s">
        <v>486</v>
      </c>
      <c r="AQ73" s="1009"/>
      <c r="AR73" s="1009"/>
      <c r="AS73" s="1009"/>
      <c r="AT73" s="1010"/>
      <c r="AU73" s="1008" t="s">
        <v>486</v>
      </c>
      <c r="AV73" s="1009"/>
      <c r="AW73" s="1009"/>
      <c r="AX73" s="1009"/>
      <c r="AY73" s="1010"/>
      <c r="AZ73" s="1011"/>
      <c r="BA73" s="1012"/>
      <c r="BB73" s="1012"/>
      <c r="BC73" s="1012"/>
      <c r="BD73" s="1013"/>
      <c r="BE73" s="241"/>
      <c r="BF73" s="241"/>
      <c r="BG73" s="241"/>
      <c r="BH73" s="241"/>
      <c r="BI73" s="241"/>
      <c r="BJ73" s="241"/>
      <c r="BK73" s="241"/>
      <c r="BL73" s="241"/>
      <c r="BM73" s="241"/>
      <c r="BN73" s="241"/>
      <c r="BO73" s="241"/>
      <c r="BP73" s="241"/>
      <c r="BQ73" s="238">
        <v>67</v>
      </c>
      <c r="BR73" s="243"/>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30"/>
    </row>
    <row r="74" spans="1:131" ht="26.25" customHeight="1" x14ac:dyDescent="0.2">
      <c r="A74" s="238">
        <v>7</v>
      </c>
      <c r="B74" s="1014" t="s">
        <v>569</v>
      </c>
      <c r="C74" s="1012"/>
      <c r="D74" s="1012"/>
      <c r="E74" s="1012"/>
      <c r="F74" s="1012"/>
      <c r="G74" s="1012"/>
      <c r="H74" s="1012"/>
      <c r="I74" s="1012"/>
      <c r="J74" s="1012"/>
      <c r="K74" s="1012"/>
      <c r="L74" s="1012"/>
      <c r="M74" s="1012"/>
      <c r="N74" s="1012"/>
      <c r="O74" s="1012"/>
      <c r="P74" s="1015"/>
      <c r="Q74" s="1016">
        <v>6501</v>
      </c>
      <c r="R74" s="1009"/>
      <c r="S74" s="1009"/>
      <c r="T74" s="1009"/>
      <c r="U74" s="1010"/>
      <c r="V74" s="1008">
        <v>6062</v>
      </c>
      <c r="W74" s="1009"/>
      <c r="X74" s="1009"/>
      <c r="Y74" s="1009"/>
      <c r="Z74" s="1010"/>
      <c r="AA74" s="1008">
        <v>439</v>
      </c>
      <c r="AB74" s="1009"/>
      <c r="AC74" s="1009"/>
      <c r="AD74" s="1009"/>
      <c r="AE74" s="1010"/>
      <c r="AF74" s="1008">
        <f t="shared" si="4"/>
        <v>439</v>
      </c>
      <c r="AG74" s="1009"/>
      <c r="AH74" s="1009"/>
      <c r="AI74" s="1009"/>
      <c r="AJ74" s="1010"/>
      <c r="AK74" s="1008">
        <v>1024</v>
      </c>
      <c r="AL74" s="1009"/>
      <c r="AM74" s="1009"/>
      <c r="AN74" s="1009"/>
      <c r="AO74" s="1010"/>
      <c r="AP74" s="1008" t="s">
        <v>486</v>
      </c>
      <c r="AQ74" s="1009"/>
      <c r="AR74" s="1009"/>
      <c r="AS74" s="1009"/>
      <c r="AT74" s="1010"/>
      <c r="AU74" s="1008" t="s">
        <v>486</v>
      </c>
      <c r="AV74" s="1009"/>
      <c r="AW74" s="1009"/>
      <c r="AX74" s="1009"/>
      <c r="AY74" s="1010"/>
      <c r="AZ74" s="1011"/>
      <c r="BA74" s="1012"/>
      <c r="BB74" s="1012"/>
      <c r="BC74" s="1012"/>
      <c r="BD74" s="1013"/>
      <c r="BE74" s="241"/>
      <c r="BF74" s="241"/>
      <c r="BG74" s="241"/>
      <c r="BH74" s="241"/>
      <c r="BI74" s="241"/>
      <c r="BJ74" s="241"/>
      <c r="BK74" s="241"/>
      <c r="BL74" s="241"/>
      <c r="BM74" s="241"/>
      <c r="BN74" s="241"/>
      <c r="BO74" s="241"/>
      <c r="BP74" s="241"/>
      <c r="BQ74" s="238">
        <v>68</v>
      </c>
      <c r="BR74" s="243"/>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30"/>
    </row>
    <row r="75" spans="1:131" ht="26.25" customHeight="1" x14ac:dyDescent="0.2">
      <c r="A75" s="238">
        <v>8</v>
      </c>
      <c r="B75" s="1014" t="s">
        <v>565</v>
      </c>
      <c r="C75" s="1012"/>
      <c r="D75" s="1012"/>
      <c r="E75" s="1012"/>
      <c r="F75" s="1012"/>
      <c r="G75" s="1012"/>
      <c r="H75" s="1012"/>
      <c r="I75" s="1012"/>
      <c r="J75" s="1012"/>
      <c r="K75" s="1012"/>
      <c r="L75" s="1012"/>
      <c r="M75" s="1012"/>
      <c r="N75" s="1012"/>
      <c r="O75" s="1012"/>
      <c r="P75" s="1015"/>
      <c r="Q75" s="1016">
        <v>313</v>
      </c>
      <c r="R75" s="1009"/>
      <c r="S75" s="1009"/>
      <c r="T75" s="1009"/>
      <c r="U75" s="1010"/>
      <c r="V75" s="1008">
        <v>294</v>
      </c>
      <c r="W75" s="1009"/>
      <c r="X75" s="1009"/>
      <c r="Y75" s="1009"/>
      <c r="Z75" s="1010"/>
      <c r="AA75" s="1008">
        <v>19</v>
      </c>
      <c r="AB75" s="1009"/>
      <c r="AC75" s="1009"/>
      <c r="AD75" s="1009"/>
      <c r="AE75" s="1010"/>
      <c r="AF75" s="1008">
        <f t="shared" ref="AF75:AF87" si="5">AA75</f>
        <v>19</v>
      </c>
      <c r="AG75" s="1009"/>
      <c r="AH75" s="1009"/>
      <c r="AI75" s="1009"/>
      <c r="AJ75" s="1010"/>
      <c r="AK75" s="1008">
        <v>83</v>
      </c>
      <c r="AL75" s="1009"/>
      <c r="AM75" s="1009"/>
      <c r="AN75" s="1009"/>
      <c r="AO75" s="1010"/>
      <c r="AP75" s="1008" t="s">
        <v>486</v>
      </c>
      <c r="AQ75" s="1009"/>
      <c r="AR75" s="1009"/>
      <c r="AS75" s="1009"/>
      <c r="AT75" s="1010"/>
      <c r="AU75" s="1008" t="s">
        <v>486</v>
      </c>
      <c r="AV75" s="1009"/>
      <c r="AW75" s="1009"/>
      <c r="AX75" s="1009"/>
      <c r="AY75" s="1010"/>
      <c r="AZ75" s="1011"/>
      <c r="BA75" s="1012"/>
      <c r="BB75" s="1012"/>
      <c r="BC75" s="1012"/>
      <c r="BD75" s="1013"/>
      <c r="BE75" s="241"/>
      <c r="BF75" s="241"/>
      <c r="BG75" s="241"/>
      <c r="BH75" s="241"/>
      <c r="BI75" s="241"/>
      <c r="BJ75" s="241"/>
      <c r="BK75" s="241"/>
      <c r="BL75" s="241"/>
      <c r="BM75" s="241"/>
      <c r="BN75" s="241"/>
      <c r="BO75" s="241"/>
      <c r="BP75" s="241"/>
      <c r="BQ75" s="238">
        <v>69</v>
      </c>
      <c r="BR75" s="243"/>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30"/>
    </row>
    <row r="76" spans="1:131" ht="26.25" customHeight="1" x14ac:dyDescent="0.2">
      <c r="A76" s="238">
        <v>9</v>
      </c>
      <c r="B76" s="1014" t="s">
        <v>549</v>
      </c>
      <c r="C76" s="1012"/>
      <c r="D76" s="1012"/>
      <c r="E76" s="1012"/>
      <c r="F76" s="1012"/>
      <c r="G76" s="1012"/>
      <c r="H76" s="1012"/>
      <c r="I76" s="1012"/>
      <c r="J76" s="1012"/>
      <c r="K76" s="1012"/>
      <c r="L76" s="1012"/>
      <c r="M76" s="1012"/>
      <c r="N76" s="1012"/>
      <c r="O76" s="1012"/>
      <c r="P76" s="1015"/>
      <c r="Q76" s="1016">
        <v>62</v>
      </c>
      <c r="R76" s="1009"/>
      <c r="S76" s="1009"/>
      <c r="T76" s="1009"/>
      <c r="U76" s="1010"/>
      <c r="V76" s="1008">
        <v>61</v>
      </c>
      <c r="W76" s="1009"/>
      <c r="X76" s="1009"/>
      <c r="Y76" s="1009"/>
      <c r="Z76" s="1010"/>
      <c r="AA76" s="1008">
        <f t="shared" ref="AA76" si="6">Q76-V76</f>
        <v>1</v>
      </c>
      <c r="AB76" s="1009"/>
      <c r="AC76" s="1009"/>
      <c r="AD76" s="1009"/>
      <c r="AE76" s="1010"/>
      <c r="AF76" s="1008">
        <f t="shared" si="5"/>
        <v>1</v>
      </c>
      <c r="AG76" s="1009"/>
      <c r="AH76" s="1009"/>
      <c r="AI76" s="1009"/>
      <c r="AJ76" s="1010"/>
      <c r="AK76" s="1008" t="s">
        <v>486</v>
      </c>
      <c r="AL76" s="1009"/>
      <c r="AM76" s="1009"/>
      <c r="AN76" s="1009"/>
      <c r="AO76" s="1010"/>
      <c r="AP76" s="1008" t="s">
        <v>486</v>
      </c>
      <c r="AQ76" s="1009"/>
      <c r="AR76" s="1009"/>
      <c r="AS76" s="1009"/>
      <c r="AT76" s="1010"/>
      <c r="AU76" s="1008" t="s">
        <v>486</v>
      </c>
      <c r="AV76" s="1009"/>
      <c r="AW76" s="1009"/>
      <c r="AX76" s="1009"/>
      <c r="AY76" s="1010"/>
      <c r="AZ76" s="1011"/>
      <c r="BA76" s="1012"/>
      <c r="BB76" s="1012"/>
      <c r="BC76" s="1012"/>
      <c r="BD76" s="1013"/>
      <c r="BE76" s="241"/>
      <c r="BF76" s="241"/>
      <c r="BG76" s="241"/>
      <c r="BH76" s="241"/>
      <c r="BI76" s="241"/>
      <c r="BJ76" s="241"/>
      <c r="BK76" s="241"/>
      <c r="BL76" s="241"/>
      <c r="BM76" s="241"/>
      <c r="BN76" s="241"/>
      <c r="BO76" s="241"/>
      <c r="BP76" s="241"/>
      <c r="BQ76" s="238">
        <v>70</v>
      </c>
      <c r="BR76" s="243"/>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30"/>
    </row>
    <row r="77" spans="1:131" ht="26.25" customHeight="1" x14ac:dyDescent="0.2">
      <c r="A77" s="238">
        <v>10</v>
      </c>
      <c r="B77" s="1014" t="s">
        <v>564</v>
      </c>
      <c r="C77" s="1012"/>
      <c r="D77" s="1012"/>
      <c r="E77" s="1012"/>
      <c r="F77" s="1012"/>
      <c r="G77" s="1012"/>
      <c r="H77" s="1012"/>
      <c r="I77" s="1012"/>
      <c r="J77" s="1012"/>
      <c r="K77" s="1012"/>
      <c r="L77" s="1012"/>
      <c r="M77" s="1012"/>
      <c r="N77" s="1012"/>
      <c r="O77" s="1012"/>
      <c r="P77" s="1015"/>
      <c r="Q77" s="1016">
        <v>155</v>
      </c>
      <c r="R77" s="1009"/>
      <c r="S77" s="1009"/>
      <c r="T77" s="1009"/>
      <c r="U77" s="1010"/>
      <c r="V77" s="1008">
        <v>153</v>
      </c>
      <c r="W77" s="1009"/>
      <c r="X77" s="1009"/>
      <c r="Y77" s="1009"/>
      <c r="Z77" s="1010"/>
      <c r="AA77" s="1008">
        <v>3</v>
      </c>
      <c r="AB77" s="1009"/>
      <c r="AC77" s="1009"/>
      <c r="AD77" s="1009"/>
      <c r="AE77" s="1010"/>
      <c r="AF77" s="1008">
        <f t="shared" si="5"/>
        <v>3</v>
      </c>
      <c r="AG77" s="1009"/>
      <c r="AH77" s="1009"/>
      <c r="AI77" s="1009"/>
      <c r="AJ77" s="1010"/>
      <c r="AK77" s="1008" t="s">
        <v>486</v>
      </c>
      <c r="AL77" s="1009"/>
      <c r="AM77" s="1009"/>
      <c r="AN77" s="1009"/>
      <c r="AO77" s="1010"/>
      <c r="AP77" s="1008" t="s">
        <v>486</v>
      </c>
      <c r="AQ77" s="1009"/>
      <c r="AR77" s="1009"/>
      <c r="AS77" s="1009"/>
      <c r="AT77" s="1010"/>
      <c r="AU77" s="1008" t="s">
        <v>486</v>
      </c>
      <c r="AV77" s="1009"/>
      <c r="AW77" s="1009"/>
      <c r="AX77" s="1009"/>
      <c r="AY77" s="1010"/>
      <c r="AZ77" s="1011"/>
      <c r="BA77" s="1012"/>
      <c r="BB77" s="1012"/>
      <c r="BC77" s="1012"/>
      <c r="BD77" s="1013"/>
      <c r="BE77" s="241"/>
      <c r="BF77" s="241"/>
      <c r="BG77" s="241"/>
      <c r="BH77" s="241"/>
      <c r="BI77" s="241"/>
      <c r="BJ77" s="241"/>
      <c r="BK77" s="241"/>
      <c r="BL77" s="241"/>
      <c r="BM77" s="241"/>
      <c r="BN77" s="241"/>
      <c r="BO77" s="241"/>
      <c r="BP77" s="241"/>
      <c r="BQ77" s="238">
        <v>71</v>
      </c>
      <c r="BR77" s="243"/>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30"/>
    </row>
    <row r="78" spans="1:131" ht="26.25" customHeight="1" x14ac:dyDescent="0.2">
      <c r="A78" s="238">
        <v>11</v>
      </c>
      <c r="B78" s="1014" t="s">
        <v>550</v>
      </c>
      <c r="C78" s="1012"/>
      <c r="D78" s="1012"/>
      <c r="E78" s="1012"/>
      <c r="F78" s="1012"/>
      <c r="G78" s="1012"/>
      <c r="H78" s="1012"/>
      <c r="I78" s="1012"/>
      <c r="J78" s="1012"/>
      <c r="K78" s="1012"/>
      <c r="L78" s="1012"/>
      <c r="M78" s="1012"/>
      <c r="N78" s="1012"/>
      <c r="O78" s="1012"/>
      <c r="P78" s="1015"/>
      <c r="Q78" s="1016">
        <v>16</v>
      </c>
      <c r="R78" s="1009"/>
      <c r="S78" s="1009"/>
      <c r="T78" s="1009"/>
      <c r="U78" s="1010"/>
      <c r="V78" s="1008">
        <v>14</v>
      </c>
      <c r="W78" s="1009"/>
      <c r="X78" s="1009"/>
      <c r="Y78" s="1009"/>
      <c r="Z78" s="1010"/>
      <c r="AA78" s="1008">
        <f t="shared" ref="AA78:AA84" si="7">Q78-V78</f>
        <v>2</v>
      </c>
      <c r="AB78" s="1009"/>
      <c r="AC78" s="1009"/>
      <c r="AD78" s="1009"/>
      <c r="AE78" s="1010"/>
      <c r="AF78" s="1008">
        <f t="shared" si="5"/>
        <v>2</v>
      </c>
      <c r="AG78" s="1009"/>
      <c r="AH78" s="1009"/>
      <c r="AI78" s="1009"/>
      <c r="AJ78" s="1010"/>
      <c r="AK78" s="1008" t="s">
        <v>486</v>
      </c>
      <c r="AL78" s="1009"/>
      <c r="AM78" s="1009"/>
      <c r="AN78" s="1009"/>
      <c r="AO78" s="1010"/>
      <c r="AP78" s="1008" t="s">
        <v>486</v>
      </c>
      <c r="AQ78" s="1009"/>
      <c r="AR78" s="1009"/>
      <c r="AS78" s="1009"/>
      <c r="AT78" s="1010"/>
      <c r="AU78" s="1008" t="s">
        <v>486</v>
      </c>
      <c r="AV78" s="1009"/>
      <c r="AW78" s="1009"/>
      <c r="AX78" s="1009"/>
      <c r="AY78" s="1010"/>
      <c r="AZ78" s="1011"/>
      <c r="BA78" s="1012"/>
      <c r="BB78" s="1012"/>
      <c r="BC78" s="1012"/>
      <c r="BD78" s="1013"/>
      <c r="BE78" s="241"/>
      <c r="BF78" s="241"/>
      <c r="BG78" s="241"/>
      <c r="BH78" s="241"/>
      <c r="BI78" s="241"/>
      <c r="BJ78" s="230"/>
      <c r="BK78" s="230"/>
      <c r="BL78" s="230"/>
      <c r="BM78" s="230"/>
      <c r="BN78" s="230"/>
      <c r="BO78" s="241"/>
      <c r="BP78" s="241"/>
      <c r="BQ78" s="238">
        <v>72</v>
      </c>
      <c r="BR78" s="243"/>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30"/>
    </row>
    <row r="79" spans="1:131" ht="26.25" customHeight="1" x14ac:dyDescent="0.2">
      <c r="A79" s="238">
        <v>12</v>
      </c>
      <c r="B79" s="1014" t="s">
        <v>551</v>
      </c>
      <c r="C79" s="1012"/>
      <c r="D79" s="1012"/>
      <c r="E79" s="1012"/>
      <c r="F79" s="1012"/>
      <c r="G79" s="1012"/>
      <c r="H79" s="1012"/>
      <c r="I79" s="1012"/>
      <c r="J79" s="1012"/>
      <c r="K79" s="1012"/>
      <c r="L79" s="1012"/>
      <c r="M79" s="1012"/>
      <c r="N79" s="1012"/>
      <c r="O79" s="1012"/>
      <c r="P79" s="1015"/>
      <c r="Q79" s="1016">
        <v>5869</v>
      </c>
      <c r="R79" s="1009"/>
      <c r="S79" s="1009"/>
      <c r="T79" s="1009"/>
      <c r="U79" s="1010"/>
      <c r="V79" s="1008">
        <v>4818</v>
      </c>
      <c r="W79" s="1009"/>
      <c r="X79" s="1009"/>
      <c r="Y79" s="1009"/>
      <c r="Z79" s="1010"/>
      <c r="AA79" s="1008">
        <f t="shared" si="7"/>
        <v>1051</v>
      </c>
      <c r="AB79" s="1009"/>
      <c r="AC79" s="1009"/>
      <c r="AD79" s="1009"/>
      <c r="AE79" s="1010"/>
      <c r="AF79" s="1008">
        <f t="shared" si="5"/>
        <v>1051</v>
      </c>
      <c r="AG79" s="1009"/>
      <c r="AH79" s="1009"/>
      <c r="AI79" s="1009"/>
      <c r="AJ79" s="1010"/>
      <c r="AK79" s="1008">
        <v>18</v>
      </c>
      <c r="AL79" s="1009"/>
      <c r="AM79" s="1009"/>
      <c r="AN79" s="1009"/>
      <c r="AO79" s="1010"/>
      <c r="AP79" s="1008" t="s">
        <v>486</v>
      </c>
      <c r="AQ79" s="1009"/>
      <c r="AR79" s="1009"/>
      <c r="AS79" s="1009"/>
      <c r="AT79" s="1010"/>
      <c r="AU79" s="1008" t="s">
        <v>486</v>
      </c>
      <c r="AV79" s="1009"/>
      <c r="AW79" s="1009"/>
      <c r="AX79" s="1009"/>
      <c r="AY79" s="1010"/>
      <c r="AZ79" s="1011"/>
      <c r="BA79" s="1012"/>
      <c r="BB79" s="1012"/>
      <c r="BC79" s="1012"/>
      <c r="BD79" s="1013"/>
      <c r="BE79" s="241"/>
      <c r="BF79" s="241"/>
      <c r="BG79" s="241"/>
      <c r="BH79" s="241"/>
      <c r="BI79" s="241"/>
      <c r="BJ79" s="230"/>
      <c r="BK79" s="230"/>
      <c r="BL79" s="230"/>
      <c r="BM79" s="230"/>
      <c r="BN79" s="230"/>
      <c r="BO79" s="241"/>
      <c r="BP79" s="241"/>
      <c r="BQ79" s="238">
        <v>73</v>
      </c>
      <c r="BR79" s="243"/>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30"/>
    </row>
    <row r="80" spans="1:131" ht="26.25" customHeight="1" x14ac:dyDescent="0.2">
      <c r="A80" s="238">
        <v>13</v>
      </c>
      <c r="B80" s="1014" t="s">
        <v>552</v>
      </c>
      <c r="C80" s="1012"/>
      <c r="D80" s="1012"/>
      <c r="E80" s="1012"/>
      <c r="F80" s="1012"/>
      <c r="G80" s="1012"/>
      <c r="H80" s="1012"/>
      <c r="I80" s="1012"/>
      <c r="J80" s="1012"/>
      <c r="K80" s="1012"/>
      <c r="L80" s="1012"/>
      <c r="M80" s="1012"/>
      <c r="N80" s="1012"/>
      <c r="O80" s="1012"/>
      <c r="P80" s="1015"/>
      <c r="Q80" s="1016">
        <v>280</v>
      </c>
      <c r="R80" s="1009"/>
      <c r="S80" s="1009"/>
      <c r="T80" s="1009"/>
      <c r="U80" s="1010"/>
      <c r="V80" s="1008">
        <v>269</v>
      </c>
      <c r="W80" s="1009"/>
      <c r="X80" s="1009"/>
      <c r="Y80" s="1009"/>
      <c r="Z80" s="1010"/>
      <c r="AA80" s="1008">
        <f t="shared" si="7"/>
        <v>11</v>
      </c>
      <c r="AB80" s="1009"/>
      <c r="AC80" s="1009"/>
      <c r="AD80" s="1009"/>
      <c r="AE80" s="1010"/>
      <c r="AF80" s="1008">
        <f t="shared" si="5"/>
        <v>11</v>
      </c>
      <c r="AG80" s="1009"/>
      <c r="AH80" s="1009"/>
      <c r="AI80" s="1009"/>
      <c r="AJ80" s="1010"/>
      <c r="AK80" s="1008" t="s">
        <v>486</v>
      </c>
      <c r="AL80" s="1009"/>
      <c r="AM80" s="1009"/>
      <c r="AN80" s="1009"/>
      <c r="AO80" s="1010"/>
      <c r="AP80" s="1008">
        <v>101</v>
      </c>
      <c r="AQ80" s="1009"/>
      <c r="AR80" s="1009"/>
      <c r="AS80" s="1009"/>
      <c r="AT80" s="1010"/>
      <c r="AU80" s="1008">
        <v>2</v>
      </c>
      <c r="AV80" s="1009"/>
      <c r="AW80" s="1009"/>
      <c r="AX80" s="1009"/>
      <c r="AY80" s="1010"/>
      <c r="AZ80" s="1011"/>
      <c r="BA80" s="1012"/>
      <c r="BB80" s="1012"/>
      <c r="BC80" s="1012"/>
      <c r="BD80" s="1013"/>
      <c r="BE80" s="241"/>
      <c r="BF80" s="241"/>
      <c r="BG80" s="241"/>
      <c r="BH80" s="241"/>
      <c r="BI80" s="241"/>
      <c r="BJ80" s="241"/>
      <c r="BK80" s="241"/>
      <c r="BL80" s="241"/>
      <c r="BM80" s="241"/>
      <c r="BN80" s="241"/>
      <c r="BO80" s="241"/>
      <c r="BP80" s="241"/>
      <c r="BQ80" s="238">
        <v>74</v>
      </c>
      <c r="BR80" s="243"/>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30"/>
    </row>
    <row r="81" spans="1:131" ht="26.25" customHeight="1" x14ac:dyDescent="0.2">
      <c r="A81" s="238">
        <v>14</v>
      </c>
      <c r="B81" s="1014" t="s">
        <v>553</v>
      </c>
      <c r="C81" s="1012"/>
      <c r="D81" s="1012"/>
      <c r="E81" s="1012"/>
      <c r="F81" s="1012"/>
      <c r="G81" s="1012"/>
      <c r="H81" s="1012"/>
      <c r="I81" s="1012"/>
      <c r="J81" s="1012"/>
      <c r="K81" s="1012"/>
      <c r="L81" s="1012"/>
      <c r="M81" s="1012"/>
      <c r="N81" s="1012"/>
      <c r="O81" s="1012"/>
      <c r="P81" s="1015"/>
      <c r="Q81" s="1016">
        <v>5</v>
      </c>
      <c r="R81" s="1009"/>
      <c r="S81" s="1009"/>
      <c r="T81" s="1009"/>
      <c r="U81" s="1010"/>
      <c r="V81" s="1008">
        <v>3</v>
      </c>
      <c r="W81" s="1009"/>
      <c r="X81" s="1009"/>
      <c r="Y81" s="1009"/>
      <c r="Z81" s="1010"/>
      <c r="AA81" s="1008">
        <f t="shared" si="7"/>
        <v>2</v>
      </c>
      <c r="AB81" s="1009"/>
      <c r="AC81" s="1009"/>
      <c r="AD81" s="1009"/>
      <c r="AE81" s="1010"/>
      <c r="AF81" s="1008">
        <f t="shared" si="5"/>
        <v>2</v>
      </c>
      <c r="AG81" s="1009"/>
      <c r="AH81" s="1009"/>
      <c r="AI81" s="1009"/>
      <c r="AJ81" s="1010"/>
      <c r="AK81" s="1008" t="s">
        <v>486</v>
      </c>
      <c r="AL81" s="1009"/>
      <c r="AM81" s="1009"/>
      <c r="AN81" s="1009"/>
      <c r="AO81" s="1010"/>
      <c r="AP81" s="1008" t="s">
        <v>486</v>
      </c>
      <c r="AQ81" s="1009"/>
      <c r="AR81" s="1009"/>
      <c r="AS81" s="1009"/>
      <c r="AT81" s="1010"/>
      <c r="AU81" s="1008" t="s">
        <v>486</v>
      </c>
      <c r="AV81" s="1009"/>
      <c r="AW81" s="1009"/>
      <c r="AX81" s="1009"/>
      <c r="AY81" s="1010"/>
      <c r="AZ81" s="1011"/>
      <c r="BA81" s="1012"/>
      <c r="BB81" s="1012"/>
      <c r="BC81" s="1012"/>
      <c r="BD81" s="1013"/>
      <c r="BE81" s="241"/>
      <c r="BF81" s="241"/>
      <c r="BG81" s="241"/>
      <c r="BH81" s="241"/>
      <c r="BI81" s="241"/>
      <c r="BJ81" s="241"/>
      <c r="BK81" s="241"/>
      <c r="BL81" s="241"/>
      <c r="BM81" s="241"/>
      <c r="BN81" s="241"/>
      <c r="BO81" s="241"/>
      <c r="BP81" s="241"/>
      <c r="BQ81" s="238">
        <v>75</v>
      </c>
      <c r="BR81" s="243"/>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30"/>
    </row>
    <row r="82" spans="1:131" ht="26.25" customHeight="1" x14ac:dyDescent="0.2">
      <c r="A82" s="238">
        <v>15</v>
      </c>
      <c r="B82" s="1014" t="s">
        <v>563</v>
      </c>
      <c r="C82" s="1012"/>
      <c r="D82" s="1012"/>
      <c r="E82" s="1012"/>
      <c r="F82" s="1012"/>
      <c r="G82" s="1012"/>
      <c r="H82" s="1012"/>
      <c r="I82" s="1012"/>
      <c r="J82" s="1012"/>
      <c r="K82" s="1012"/>
      <c r="L82" s="1012"/>
      <c r="M82" s="1012"/>
      <c r="N82" s="1012"/>
      <c r="O82" s="1012"/>
      <c r="P82" s="1015"/>
      <c r="Q82" s="1016">
        <v>303</v>
      </c>
      <c r="R82" s="1009"/>
      <c r="S82" s="1009"/>
      <c r="T82" s="1009"/>
      <c r="U82" s="1010"/>
      <c r="V82" s="1008">
        <v>238</v>
      </c>
      <c r="W82" s="1009"/>
      <c r="X82" s="1009"/>
      <c r="Y82" s="1009"/>
      <c r="Z82" s="1010"/>
      <c r="AA82" s="1008">
        <f t="shared" si="7"/>
        <v>65</v>
      </c>
      <c r="AB82" s="1009"/>
      <c r="AC82" s="1009"/>
      <c r="AD82" s="1009"/>
      <c r="AE82" s="1010"/>
      <c r="AF82" s="1008">
        <f t="shared" si="5"/>
        <v>65</v>
      </c>
      <c r="AG82" s="1009"/>
      <c r="AH82" s="1009"/>
      <c r="AI82" s="1009"/>
      <c r="AJ82" s="1010"/>
      <c r="AK82" s="1008" t="s">
        <v>486</v>
      </c>
      <c r="AL82" s="1009"/>
      <c r="AM82" s="1009"/>
      <c r="AN82" s="1009"/>
      <c r="AO82" s="1010"/>
      <c r="AP82" s="1008">
        <v>3</v>
      </c>
      <c r="AQ82" s="1009"/>
      <c r="AR82" s="1009"/>
      <c r="AS82" s="1009"/>
      <c r="AT82" s="1010"/>
      <c r="AU82" s="1008">
        <v>1</v>
      </c>
      <c r="AV82" s="1009"/>
      <c r="AW82" s="1009"/>
      <c r="AX82" s="1009"/>
      <c r="AY82" s="1010"/>
      <c r="AZ82" s="1011"/>
      <c r="BA82" s="1012"/>
      <c r="BB82" s="1012"/>
      <c r="BC82" s="1012"/>
      <c r="BD82" s="1013"/>
      <c r="BE82" s="241"/>
      <c r="BF82" s="241"/>
      <c r="BG82" s="241"/>
      <c r="BH82" s="241"/>
      <c r="BI82" s="241"/>
      <c r="BJ82" s="241"/>
      <c r="BK82" s="241"/>
      <c r="BL82" s="241"/>
      <c r="BM82" s="241"/>
      <c r="BN82" s="241"/>
      <c r="BO82" s="241"/>
      <c r="BP82" s="241"/>
      <c r="BQ82" s="238">
        <v>76</v>
      </c>
      <c r="BR82" s="243"/>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30"/>
    </row>
    <row r="83" spans="1:131" ht="26.25" customHeight="1" x14ac:dyDescent="0.2">
      <c r="A83" s="238">
        <v>16</v>
      </c>
      <c r="B83" s="1014" t="s">
        <v>562</v>
      </c>
      <c r="C83" s="1012"/>
      <c r="D83" s="1012"/>
      <c r="E83" s="1012"/>
      <c r="F83" s="1012"/>
      <c r="G83" s="1012"/>
      <c r="H83" s="1012"/>
      <c r="I83" s="1012"/>
      <c r="J83" s="1012"/>
      <c r="K83" s="1012"/>
      <c r="L83" s="1012"/>
      <c r="M83" s="1012"/>
      <c r="N83" s="1012"/>
      <c r="O83" s="1012"/>
      <c r="P83" s="1015"/>
      <c r="Q83" s="1016">
        <v>463</v>
      </c>
      <c r="R83" s="1009"/>
      <c r="S83" s="1009"/>
      <c r="T83" s="1009"/>
      <c r="U83" s="1010"/>
      <c r="V83" s="1008">
        <v>462</v>
      </c>
      <c r="W83" s="1009"/>
      <c r="X83" s="1009"/>
      <c r="Y83" s="1009"/>
      <c r="Z83" s="1010"/>
      <c r="AA83" s="1008">
        <f t="shared" si="7"/>
        <v>1</v>
      </c>
      <c r="AB83" s="1009"/>
      <c r="AC83" s="1009"/>
      <c r="AD83" s="1009"/>
      <c r="AE83" s="1010"/>
      <c r="AF83" s="1008">
        <f t="shared" si="5"/>
        <v>1</v>
      </c>
      <c r="AG83" s="1009"/>
      <c r="AH83" s="1009"/>
      <c r="AI83" s="1009"/>
      <c r="AJ83" s="1010"/>
      <c r="AK83" s="1008">
        <v>70</v>
      </c>
      <c r="AL83" s="1009"/>
      <c r="AM83" s="1009"/>
      <c r="AN83" s="1009"/>
      <c r="AO83" s="1010"/>
      <c r="AP83" s="1008" t="s">
        <v>486</v>
      </c>
      <c r="AQ83" s="1009"/>
      <c r="AR83" s="1009"/>
      <c r="AS83" s="1009"/>
      <c r="AT83" s="1010"/>
      <c r="AU83" s="1008" t="s">
        <v>486</v>
      </c>
      <c r="AV83" s="1009"/>
      <c r="AW83" s="1009"/>
      <c r="AX83" s="1009"/>
      <c r="AY83" s="1010"/>
      <c r="AZ83" s="1011"/>
      <c r="BA83" s="1012"/>
      <c r="BB83" s="1012"/>
      <c r="BC83" s="1012"/>
      <c r="BD83" s="1013"/>
      <c r="BE83" s="241"/>
      <c r="BF83" s="241"/>
      <c r="BG83" s="241"/>
      <c r="BH83" s="241"/>
      <c r="BI83" s="241"/>
      <c r="BJ83" s="241"/>
      <c r="BK83" s="241"/>
      <c r="BL83" s="241"/>
      <c r="BM83" s="241"/>
      <c r="BN83" s="241"/>
      <c r="BO83" s="241"/>
      <c r="BP83" s="241"/>
      <c r="BQ83" s="238">
        <v>77</v>
      </c>
      <c r="BR83" s="243"/>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30"/>
    </row>
    <row r="84" spans="1:131" ht="26.25" customHeight="1" x14ac:dyDescent="0.2">
      <c r="A84" s="238">
        <v>17</v>
      </c>
      <c r="B84" s="1014" t="s">
        <v>561</v>
      </c>
      <c r="C84" s="1012"/>
      <c r="D84" s="1012"/>
      <c r="E84" s="1012"/>
      <c r="F84" s="1012"/>
      <c r="G84" s="1012"/>
      <c r="H84" s="1012"/>
      <c r="I84" s="1012"/>
      <c r="J84" s="1012"/>
      <c r="K84" s="1012"/>
      <c r="L84" s="1012"/>
      <c r="M84" s="1012"/>
      <c r="N84" s="1012"/>
      <c r="O84" s="1012"/>
      <c r="P84" s="1015"/>
      <c r="Q84" s="1016">
        <v>234</v>
      </c>
      <c r="R84" s="1009"/>
      <c r="S84" s="1009"/>
      <c r="T84" s="1009"/>
      <c r="U84" s="1010"/>
      <c r="V84" s="1008">
        <v>212</v>
      </c>
      <c r="W84" s="1009"/>
      <c r="X84" s="1009"/>
      <c r="Y84" s="1009"/>
      <c r="Z84" s="1010"/>
      <c r="AA84" s="1008">
        <f t="shared" si="7"/>
        <v>22</v>
      </c>
      <c r="AB84" s="1009"/>
      <c r="AC84" s="1009"/>
      <c r="AD84" s="1009"/>
      <c r="AE84" s="1010"/>
      <c r="AF84" s="1008">
        <f t="shared" si="5"/>
        <v>22</v>
      </c>
      <c r="AG84" s="1009"/>
      <c r="AH84" s="1009"/>
      <c r="AI84" s="1009"/>
      <c r="AJ84" s="1010"/>
      <c r="AK84" s="1008">
        <v>12</v>
      </c>
      <c r="AL84" s="1009"/>
      <c r="AM84" s="1009"/>
      <c r="AN84" s="1009"/>
      <c r="AO84" s="1010"/>
      <c r="AP84" s="1008">
        <v>88</v>
      </c>
      <c r="AQ84" s="1009"/>
      <c r="AR84" s="1009"/>
      <c r="AS84" s="1009"/>
      <c r="AT84" s="1010"/>
      <c r="AU84" s="1008" t="s">
        <v>486</v>
      </c>
      <c r="AV84" s="1009"/>
      <c r="AW84" s="1009"/>
      <c r="AX84" s="1009"/>
      <c r="AY84" s="1010"/>
      <c r="AZ84" s="1011"/>
      <c r="BA84" s="1012"/>
      <c r="BB84" s="1012"/>
      <c r="BC84" s="1012"/>
      <c r="BD84" s="1013"/>
      <c r="BE84" s="241"/>
      <c r="BF84" s="241"/>
      <c r="BG84" s="241"/>
      <c r="BH84" s="241"/>
      <c r="BI84" s="241"/>
      <c r="BJ84" s="241"/>
      <c r="BK84" s="241"/>
      <c r="BL84" s="241"/>
      <c r="BM84" s="241"/>
      <c r="BN84" s="241"/>
      <c r="BO84" s="241"/>
      <c r="BP84" s="241"/>
      <c r="BQ84" s="238">
        <v>78</v>
      </c>
      <c r="BR84" s="243"/>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30"/>
    </row>
    <row r="85" spans="1:131" ht="26.25" customHeight="1" x14ac:dyDescent="0.2">
      <c r="A85" s="238">
        <v>18</v>
      </c>
      <c r="B85" s="1014" t="s">
        <v>560</v>
      </c>
      <c r="C85" s="1012"/>
      <c r="D85" s="1012"/>
      <c r="E85" s="1012"/>
      <c r="F85" s="1012"/>
      <c r="G85" s="1012"/>
      <c r="H85" s="1012"/>
      <c r="I85" s="1012"/>
      <c r="J85" s="1012"/>
      <c r="K85" s="1012"/>
      <c r="L85" s="1012"/>
      <c r="M85" s="1012"/>
      <c r="N85" s="1012"/>
      <c r="O85" s="1012"/>
      <c r="P85" s="1015"/>
      <c r="Q85" s="1016">
        <v>249</v>
      </c>
      <c r="R85" s="1009"/>
      <c r="S85" s="1009"/>
      <c r="T85" s="1009"/>
      <c r="U85" s="1010"/>
      <c r="V85" s="1008">
        <v>153</v>
      </c>
      <c r="W85" s="1009"/>
      <c r="X85" s="1009"/>
      <c r="Y85" s="1009"/>
      <c r="Z85" s="1010"/>
      <c r="AA85" s="1008">
        <v>96</v>
      </c>
      <c r="AB85" s="1009"/>
      <c r="AC85" s="1009"/>
      <c r="AD85" s="1009"/>
      <c r="AE85" s="1010"/>
      <c r="AF85" s="1008">
        <f t="shared" si="5"/>
        <v>96</v>
      </c>
      <c r="AG85" s="1009"/>
      <c r="AH85" s="1009"/>
      <c r="AI85" s="1009"/>
      <c r="AJ85" s="1010"/>
      <c r="AK85" s="1008" t="s">
        <v>486</v>
      </c>
      <c r="AL85" s="1009"/>
      <c r="AM85" s="1009"/>
      <c r="AN85" s="1009"/>
      <c r="AO85" s="1010"/>
      <c r="AP85" s="1008" t="s">
        <v>486</v>
      </c>
      <c r="AQ85" s="1009"/>
      <c r="AR85" s="1009"/>
      <c r="AS85" s="1009"/>
      <c r="AT85" s="1010"/>
      <c r="AU85" s="1008" t="s">
        <v>486</v>
      </c>
      <c r="AV85" s="1009"/>
      <c r="AW85" s="1009"/>
      <c r="AX85" s="1009"/>
      <c r="AY85" s="1010"/>
      <c r="AZ85" s="1011"/>
      <c r="BA85" s="1012"/>
      <c r="BB85" s="1012"/>
      <c r="BC85" s="1012"/>
      <c r="BD85" s="1013"/>
      <c r="BE85" s="241"/>
      <c r="BF85" s="241"/>
      <c r="BG85" s="241"/>
      <c r="BH85" s="241"/>
      <c r="BI85" s="241"/>
      <c r="BJ85" s="241"/>
      <c r="BK85" s="241"/>
      <c r="BL85" s="241"/>
      <c r="BM85" s="241"/>
      <c r="BN85" s="241"/>
      <c r="BO85" s="241"/>
      <c r="BP85" s="241"/>
      <c r="BQ85" s="238">
        <v>79</v>
      </c>
      <c r="BR85" s="243"/>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30"/>
    </row>
    <row r="86" spans="1:131" ht="26.25" customHeight="1" x14ac:dyDescent="0.2">
      <c r="A86" s="238">
        <v>19</v>
      </c>
      <c r="B86" s="1014" t="s">
        <v>568</v>
      </c>
      <c r="C86" s="1012"/>
      <c r="D86" s="1012"/>
      <c r="E86" s="1012"/>
      <c r="F86" s="1012"/>
      <c r="G86" s="1012"/>
      <c r="H86" s="1012"/>
      <c r="I86" s="1012"/>
      <c r="J86" s="1012"/>
      <c r="K86" s="1012"/>
      <c r="L86" s="1012"/>
      <c r="M86" s="1012"/>
      <c r="N86" s="1012"/>
      <c r="O86" s="1012"/>
      <c r="P86" s="1015"/>
      <c r="Q86" s="1016">
        <v>38</v>
      </c>
      <c r="R86" s="1009"/>
      <c r="S86" s="1009"/>
      <c r="T86" s="1009"/>
      <c r="U86" s="1010"/>
      <c r="V86" s="1008">
        <v>23</v>
      </c>
      <c r="W86" s="1009"/>
      <c r="X86" s="1009"/>
      <c r="Y86" s="1009"/>
      <c r="Z86" s="1010"/>
      <c r="AA86" s="1005">
        <f t="shared" ref="AA86:AA87" si="8">Q86-V86</f>
        <v>15</v>
      </c>
      <c r="AB86" s="1005"/>
      <c r="AC86" s="1005"/>
      <c r="AD86" s="1005"/>
      <c r="AE86" s="1005"/>
      <c r="AF86" s="1005">
        <f t="shared" si="5"/>
        <v>15</v>
      </c>
      <c r="AG86" s="1005"/>
      <c r="AH86" s="1005"/>
      <c r="AI86" s="1005"/>
      <c r="AJ86" s="1005"/>
      <c r="AK86" s="1008" t="s">
        <v>486</v>
      </c>
      <c r="AL86" s="1009"/>
      <c r="AM86" s="1009"/>
      <c r="AN86" s="1009"/>
      <c r="AO86" s="1010"/>
      <c r="AP86" s="1008" t="s">
        <v>486</v>
      </c>
      <c r="AQ86" s="1009"/>
      <c r="AR86" s="1009"/>
      <c r="AS86" s="1009"/>
      <c r="AT86" s="1010"/>
      <c r="AU86" s="1008" t="s">
        <v>486</v>
      </c>
      <c r="AV86" s="1009"/>
      <c r="AW86" s="1009"/>
      <c r="AX86" s="1009"/>
      <c r="AY86" s="1010"/>
      <c r="AZ86" s="1011"/>
      <c r="BA86" s="1012"/>
      <c r="BB86" s="1012"/>
      <c r="BC86" s="1012"/>
      <c r="BD86" s="1013"/>
      <c r="BE86" s="241"/>
      <c r="BF86" s="241"/>
      <c r="BG86" s="241"/>
      <c r="BH86" s="241"/>
      <c r="BI86" s="241"/>
      <c r="BJ86" s="241"/>
      <c r="BK86" s="241"/>
      <c r="BL86" s="241"/>
      <c r="BM86" s="241"/>
      <c r="BN86" s="241"/>
      <c r="BO86" s="241"/>
      <c r="BP86" s="241"/>
      <c r="BQ86" s="238">
        <v>80</v>
      </c>
      <c r="BR86" s="243"/>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30"/>
    </row>
    <row r="87" spans="1:131" ht="26.25" customHeight="1" x14ac:dyDescent="0.2">
      <c r="A87" s="244">
        <v>20</v>
      </c>
      <c r="B87" s="1000" t="s">
        <v>554</v>
      </c>
      <c r="C87" s="1001"/>
      <c r="D87" s="1001"/>
      <c r="E87" s="1001"/>
      <c r="F87" s="1001"/>
      <c r="G87" s="1001"/>
      <c r="H87" s="1001"/>
      <c r="I87" s="1001"/>
      <c r="J87" s="1001"/>
      <c r="K87" s="1001"/>
      <c r="L87" s="1001"/>
      <c r="M87" s="1001"/>
      <c r="N87" s="1001"/>
      <c r="O87" s="1001"/>
      <c r="P87" s="1002"/>
      <c r="Q87" s="1003">
        <v>99</v>
      </c>
      <c r="R87" s="1004"/>
      <c r="S87" s="1004"/>
      <c r="T87" s="1004"/>
      <c r="U87" s="1004"/>
      <c r="V87" s="1004">
        <v>92</v>
      </c>
      <c r="W87" s="1004"/>
      <c r="X87" s="1004"/>
      <c r="Y87" s="1004"/>
      <c r="Z87" s="1004"/>
      <c r="AA87" s="1005">
        <f t="shared" si="8"/>
        <v>7</v>
      </c>
      <c r="AB87" s="1005"/>
      <c r="AC87" s="1005"/>
      <c r="AD87" s="1005"/>
      <c r="AE87" s="1005"/>
      <c r="AF87" s="1005">
        <f t="shared" si="5"/>
        <v>7</v>
      </c>
      <c r="AG87" s="1005"/>
      <c r="AH87" s="1005"/>
      <c r="AI87" s="1005"/>
      <c r="AJ87" s="1005"/>
      <c r="AK87" s="1004" t="s">
        <v>486</v>
      </c>
      <c r="AL87" s="1004"/>
      <c r="AM87" s="1004"/>
      <c r="AN87" s="1004"/>
      <c r="AO87" s="1004"/>
      <c r="AP87" s="1004" t="s">
        <v>486</v>
      </c>
      <c r="AQ87" s="1004"/>
      <c r="AR87" s="1004"/>
      <c r="AS87" s="1004"/>
      <c r="AT87" s="1004"/>
      <c r="AU87" s="1004" t="s">
        <v>486</v>
      </c>
      <c r="AV87" s="1004"/>
      <c r="AW87" s="1004"/>
      <c r="AX87" s="1004"/>
      <c r="AY87" s="1004"/>
      <c r="AZ87" s="1006"/>
      <c r="BA87" s="1006"/>
      <c r="BB87" s="1006"/>
      <c r="BC87" s="1006"/>
      <c r="BD87" s="1007"/>
      <c r="BE87" s="241"/>
      <c r="BF87" s="241"/>
      <c r="BG87" s="241"/>
      <c r="BH87" s="241"/>
      <c r="BI87" s="241"/>
      <c r="BJ87" s="241"/>
      <c r="BK87" s="241"/>
      <c r="BL87" s="241"/>
      <c r="BM87" s="241"/>
      <c r="BN87" s="241"/>
      <c r="BO87" s="241"/>
      <c r="BP87" s="241"/>
      <c r="BQ87" s="238">
        <v>81</v>
      </c>
      <c r="BR87" s="243"/>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30"/>
    </row>
    <row r="88" spans="1:131" ht="26.25" customHeight="1" thickBot="1" x14ac:dyDescent="0.25">
      <c r="A88" s="240" t="s">
        <v>376</v>
      </c>
      <c r="B88" s="973" t="s">
        <v>399</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11361</v>
      </c>
      <c r="AG88" s="995"/>
      <c r="AH88" s="995"/>
      <c r="AI88" s="995"/>
      <c r="AJ88" s="995"/>
      <c r="AK88" s="999"/>
      <c r="AL88" s="999"/>
      <c r="AM88" s="999"/>
      <c r="AN88" s="999"/>
      <c r="AO88" s="999"/>
      <c r="AP88" s="995">
        <v>3124</v>
      </c>
      <c r="AQ88" s="995"/>
      <c r="AR88" s="995"/>
      <c r="AS88" s="995"/>
      <c r="AT88" s="995"/>
      <c r="AU88" s="995">
        <v>428</v>
      </c>
      <c r="AV88" s="995"/>
      <c r="AW88" s="995"/>
      <c r="AX88" s="995"/>
      <c r="AY88" s="995"/>
      <c r="AZ88" s="996"/>
      <c r="BA88" s="996"/>
      <c r="BB88" s="996"/>
      <c r="BC88" s="996"/>
      <c r="BD88" s="997"/>
      <c r="BE88" s="241"/>
      <c r="BF88" s="241"/>
      <c r="BG88" s="241"/>
      <c r="BH88" s="241"/>
      <c r="BI88" s="241"/>
      <c r="BJ88" s="241"/>
      <c r="BK88" s="241"/>
      <c r="BL88" s="241"/>
      <c r="BM88" s="241"/>
      <c r="BN88" s="241"/>
      <c r="BO88" s="241"/>
      <c r="BP88" s="241"/>
      <c r="BQ88" s="238">
        <v>82</v>
      </c>
      <c r="BR88" s="243"/>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376</v>
      </c>
      <c r="BR102" s="973" t="s">
        <v>400</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76" t="s">
        <v>401</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77" t="s">
        <v>402</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403</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404</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78" t="s">
        <v>405</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406</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30" customFormat="1" ht="26.25" customHeight="1" x14ac:dyDescent="0.2">
      <c r="A109" s="931" t="s">
        <v>407</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408</v>
      </c>
      <c r="AB109" s="932"/>
      <c r="AC109" s="932"/>
      <c r="AD109" s="932"/>
      <c r="AE109" s="933"/>
      <c r="AF109" s="934" t="s">
        <v>409</v>
      </c>
      <c r="AG109" s="932"/>
      <c r="AH109" s="932"/>
      <c r="AI109" s="932"/>
      <c r="AJ109" s="933"/>
      <c r="AK109" s="934" t="s">
        <v>294</v>
      </c>
      <c r="AL109" s="932"/>
      <c r="AM109" s="932"/>
      <c r="AN109" s="932"/>
      <c r="AO109" s="933"/>
      <c r="AP109" s="934" t="s">
        <v>410</v>
      </c>
      <c r="AQ109" s="932"/>
      <c r="AR109" s="932"/>
      <c r="AS109" s="932"/>
      <c r="AT109" s="965"/>
      <c r="AU109" s="931" t="s">
        <v>407</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408</v>
      </c>
      <c r="BR109" s="932"/>
      <c r="BS109" s="932"/>
      <c r="BT109" s="932"/>
      <c r="BU109" s="933"/>
      <c r="BV109" s="934" t="s">
        <v>409</v>
      </c>
      <c r="BW109" s="932"/>
      <c r="BX109" s="932"/>
      <c r="BY109" s="932"/>
      <c r="BZ109" s="933"/>
      <c r="CA109" s="934" t="s">
        <v>294</v>
      </c>
      <c r="CB109" s="932"/>
      <c r="CC109" s="932"/>
      <c r="CD109" s="932"/>
      <c r="CE109" s="933"/>
      <c r="CF109" s="972" t="s">
        <v>410</v>
      </c>
      <c r="CG109" s="972"/>
      <c r="CH109" s="972"/>
      <c r="CI109" s="972"/>
      <c r="CJ109" s="972"/>
      <c r="CK109" s="934" t="s">
        <v>411</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408</v>
      </c>
      <c r="DH109" s="932"/>
      <c r="DI109" s="932"/>
      <c r="DJ109" s="932"/>
      <c r="DK109" s="933"/>
      <c r="DL109" s="934" t="s">
        <v>409</v>
      </c>
      <c r="DM109" s="932"/>
      <c r="DN109" s="932"/>
      <c r="DO109" s="932"/>
      <c r="DP109" s="933"/>
      <c r="DQ109" s="934" t="s">
        <v>294</v>
      </c>
      <c r="DR109" s="932"/>
      <c r="DS109" s="932"/>
      <c r="DT109" s="932"/>
      <c r="DU109" s="933"/>
      <c r="DV109" s="934" t="s">
        <v>410</v>
      </c>
      <c r="DW109" s="932"/>
      <c r="DX109" s="932"/>
      <c r="DY109" s="932"/>
      <c r="DZ109" s="965"/>
    </row>
    <row r="110" spans="1:131" s="230" customFormat="1" ht="26.25" customHeight="1" x14ac:dyDescent="0.2">
      <c r="A110" s="843" t="s">
        <v>412</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562392</v>
      </c>
      <c r="AB110" s="925"/>
      <c r="AC110" s="925"/>
      <c r="AD110" s="925"/>
      <c r="AE110" s="926"/>
      <c r="AF110" s="927">
        <v>574119</v>
      </c>
      <c r="AG110" s="925"/>
      <c r="AH110" s="925"/>
      <c r="AI110" s="925"/>
      <c r="AJ110" s="926"/>
      <c r="AK110" s="927">
        <v>517579</v>
      </c>
      <c r="AL110" s="925"/>
      <c r="AM110" s="925"/>
      <c r="AN110" s="925"/>
      <c r="AO110" s="926"/>
      <c r="AP110" s="928">
        <v>16.7</v>
      </c>
      <c r="AQ110" s="929"/>
      <c r="AR110" s="929"/>
      <c r="AS110" s="929"/>
      <c r="AT110" s="930"/>
      <c r="AU110" s="966" t="s">
        <v>69</v>
      </c>
      <c r="AV110" s="967"/>
      <c r="AW110" s="967"/>
      <c r="AX110" s="967"/>
      <c r="AY110" s="967"/>
      <c r="AZ110" s="896" t="s">
        <v>413</v>
      </c>
      <c r="BA110" s="844"/>
      <c r="BB110" s="844"/>
      <c r="BC110" s="844"/>
      <c r="BD110" s="844"/>
      <c r="BE110" s="844"/>
      <c r="BF110" s="844"/>
      <c r="BG110" s="844"/>
      <c r="BH110" s="844"/>
      <c r="BI110" s="844"/>
      <c r="BJ110" s="844"/>
      <c r="BK110" s="844"/>
      <c r="BL110" s="844"/>
      <c r="BM110" s="844"/>
      <c r="BN110" s="844"/>
      <c r="BO110" s="844"/>
      <c r="BP110" s="845"/>
      <c r="BQ110" s="897">
        <v>4209431</v>
      </c>
      <c r="BR110" s="878"/>
      <c r="BS110" s="878"/>
      <c r="BT110" s="878"/>
      <c r="BU110" s="878"/>
      <c r="BV110" s="878">
        <v>3746817</v>
      </c>
      <c r="BW110" s="878"/>
      <c r="BX110" s="878"/>
      <c r="BY110" s="878"/>
      <c r="BZ110" s="878"/>
      <c r="CA110" s="878">
        <v>3465790</v>
      </c>
      <c r="CB110" s="878"/>
      <c r="CC110" s="878"/>
      <c r="CD110" s="878"/>
      <c r="CE110" s="878"/>
      <c r="CF110" s="902">
        <v>111.6</v>
      </c>
      <c r="CG110" s="903"/>
      <c r="CH110" s="903"/>
      <c r="CI110" s="903"/>
      <c r="CJ110" s="903"/>
      <c r="CK110" s="962" t="s">
        <v>414</v>
      </c>
      <c r="CL110" s="855"/>
      <c r="CM110" s="896" t="s">
        <v>415</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30" customFormat="1" ht="26.25" customHeight="1" x14ac:dyDescent="0.2">
      <c r="A111" s="810" t="s">
        <v>416</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417</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418</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30" customFormat="1" ht="26.25" customHeight="1" x14ac:dyDescent="0.2">
      <c r="A112" s="948" t="s">
        <v>419</v>
      </c>
      <c r="B112" s="949"/>
      <c r="C112" s="788" t="s">
        <v>420</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421</v>
      </c>
      <c r="BA112" s="788"/>
      <c r="BB112" s="788"/>
      <c r="BC112" s="788"/>
      <c r="BD112" s="788"/>
      <c r="BE112" s="788"/>
      <c r="BF112" s="788"/>
      <c r="BG112" s="788"/>
      <c r="BH112" s="788"/>
      <c r="BI112" s="788"/>
      <c r="BJ112" s="788"/>
      <c r="BK112" s="788"/>
      <c r="BL112" s="788"/>
      <c r="BM112" s="788"/>
      <c r="BN112" s="788"/>
      <c r="BO112" s="788"/>
      <c r="BP112" s="789"/>
      <c r="BQ112" s="852">
        <v>657374</v>
      </c>
      <c r="BR112" s="853"/>
      <c r="BS112" s="853"/>
      <c r="BT112" s="853"/>
      <c r="BU112" s="853"/>
      <c r="BV112" s="853">
        <v>684549</v>
      </c>
      <c r="BW112" s="853"/>
      <c r="BX112" s="853"/>
      <c r="BY112" s="853"/>
      <c r="BZ112" s="853"/>
      <c r="CA112" s="853">
        <v>694308</v>
      </c>
      <c r="CB112" s="853"/>
      <c r="CC112" s="853"/>
      <c r="CD112" s="853"/>
      <c r="CE112" s="853"/>
      <c r="CF112" s="911">
        <v>22.4</v>
      </c>
      <c r="CG112" s="912"/>
      <c r="CH112" s="912"/>
      <c r="CI112" s="912"/>
      <c r="CJ112" s="912"/>
      <c r="CK112" s="963"/>
      <c r="CL112" s="857"/>
      <c r="CM112" s="851" t="s">
        <v>422</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30" customFormat="1" ht="26.25" customHeight="1" x14ac:dyDescent="0.2">
      <c r="A113" s="950"/>
      <c r="B113" s="951"/>
      <c r="C113" s="788" t="s">
        <v>423</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81024</v>
      </c>
      <c r="AB113" s="955"/>
      <c r="AC113" s="955"/>
      <c r="AD113" s="955"/>
      <c r="AE113" s="956"/>
      <c r="AF113" s="957">
        <v>81777</v>
      </c>
      <c r="AG113" s="955"/>
      <c r="AH113" s="955"/>
      <c r="AI113" s="955"/>
      <c r="AJ113" s="956"/>
      <c r="AK113" s="957">
        <v>85999</v>
      </c>
      <c r="AL113" s="955"/>
      <c r="AM113" s="955"/>
      <c r="AN113" s="955"/>
      <c r="AO113" s="956"/>
      <c r="AP113" s="958">
        <v>2.8</v>
      </c>
      <c r="AQ113" s="959"/>
      <c r="AR113" s="959"/>
      <c r="AS113" s="959"/>
      <c r="AT113" s="960"/>
      <c r="AU113" s="968"/>
      <c r="AV113" s="969"/>
      <c r="AW113" s="969"/>
      <c r="AX113" s="969"/>
      <c r="AY113" s="969"/>
      <c r="AZ113" s="851" t="s">
        <v>424</v>
      </c>
      <c r="BA113" s="788"/>
      <c r="BB113" s="788"/>
      <c r="BC113" s="788"/>
      <c r="BD113" s="788"/>
      <c r="BE113" s="788"/>
      <c r="BF113" s="788"/>
      <c r="BG113" s="788"/>
      <c r="BH113" s="788"/>
      <c r="BI113" s="788"/>
      <c r="BJ113" s="788"/>
      <c r="BK113" s="788"/>
      <c r="BL113" s="788"/>
      <c r="BM113" s="788"/>
      <c r="BN113" s="788"/>
      <c r="BO113" s="788"/>
      <c r="BP113" s="789"/>
      <c r="BQ113" s="852">
        <v>526438</v>
      </c>
      <c r="BR113" s="853"/>
      <c r="BS113" s="853"/>
      <c r="BT113" s="853"/>
      <c r="BU113" s="853"/>
      <c r="BV113" s="853">
        <v>487657</v>
      </c>
      <c r="BW113" s="853"/>
      <c r="BX113" s="853"/>
      <c r="BY113" s="853"/>
      <c r="BZ113" s="853"/>
      <c r="CA113" s="853">
        <v>428304</v>
      </c>
      <c r="CB113" s="853"/>
      <c r="CC113" s="853"/>
      <c r="CD113" s="853"/>
      <c r="CE113" s="853"/>
      <c r="CF113" s="911">
        <v>13.8</v>
      </c>
      <c r="CG113" s="912"/>
      <c r="CH113" s="912"/>
      <c r="CI113" s="912"/>
      <c r="CJ113" s="912"/>
      <c r="CK113" s="963"/>
      <c r="CL113" s="857"/>
      <c r="CM113" s="851" t="s">
        <v>425</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30" customFormat="1" ht="26.25" customHeight="1" x14ac:dyDescent="0.2">
      <c r="A114" s="950"/>
      <c r="B114" s="951"/>
      <c r="C114" s="788" t="s">
        <v>426</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53336</v>
      </c>
      <c r="AB114" s="816"/>
      <c r="AC114" s="816"/>
      <c r="AD114" s="816"/>
      <c r="AE114" s="817"/>
      <c r="AF114" s="818">
        <v>62438</v>
      </c>
      <c r="AG114" s="816"/>
      <c r="AH114" s="816"/>
      <c r="AI114" s="816"/>
      <c r="AJ114" s="817"/>
      <c r="AK114" s="818">
        <v>63244</v>
      </c>
      <c r="AL114" s="816"/>
      <c r="AM114" s="816"/>
      <c r="AN114" s="816"/>
      <c r="AO114" s="817"/>
      <c r="AP114" s="860">
        <v>2</v>
      </c>
      <c r="AQ114" s="861"/>
      <c r="AR114" s="861"/>
      <c r="AS114" s="861"/>
      <c r="AT114" s="862"/>
      <c r="AU114" s="968"/>
      <c r="AV114" s="969"/>
      <c r="AW114" s="969"/>
      <c r="AX114" s="969"/>
      <c r="AY114" s="969"/>
      <c r="AZ114" s="851" t="s">
        <v>427</v>
      </c>
      <c r="BA114" s="788"/>
      <c r="BB114" s="788"/>
      <c r="BC114" s="788"/>
      <c r="BD114" s="788"/>
      <c r="BE114" s="788"/>
      <c r="BF114" s="788"/>
      <c r="BG114" s="788"/>
      <c r="BH114" s="788"/>
      <c r="BI114" s="788"/>
      <c r="BJ114" s="788"/>
      <c r="BK114" s="788"/>
      <c r="BL114" s="788"/>
      <c r="BM114" s="788"/>
      <c r="BN114" s="788"/>
      <c r="BO114" s="788"/>
      <c r="BP114" s="789"/>
      <c r="BQ114" s="852">
        <v>887143</v>
      </c>
      <c r="BR114" s="853"/>
      <c r="BS114" s="853"/>
      <c r="BT114" s="853"/>
      <c r="BU114" s="853"/>
      <c r="BV114" s="853">
        <v>938554</v>
      </c>
      <c r="BW114" s="853"/>
      <c r="BX114" s="853"/>
      <c r="BY114" s="853"/>
      <c r="BZ114" s="853"/>
      <c r="CA114" s="853">
        <v>894227</v>
      </c>
      <c r="CB114" s="853"/>
      <c r="CC114" s="853"/>
      <c r="CD114" s="853"/>
      <c r="CE114" s="853"/>
      <c r="CF114" s="911">
        <v>28.8</v>
      </c>
      <c r="CG114" s="912"/>
      <c r="CH114" s="912"/>
      <c r="CI114" s="912"/>
      <c r="CJ114" s="912"/>
      <c r="CK114" s="963"/>
      <c r="CL114" s="857"/>
      <c r="CM114" s="851" t="s">
        <v>428</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30" customFormat="1" ht="26.25" customHeight="1" x14ac:dyDescent="0.2">
      <c r="A115" s="950"/>
      <c r="B115" s="951"/>
      <c r="C115" s="788" t="s">
        <v>429</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430</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431</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30" customFormat="1" ht="26.25" customHeight="1" x14ac:dyDescent="0.2">
      <c r="A116" s="952"/>
      <c r="B116" s="953"/>
      <c r="C116" s="875" t="s">
        <v>432</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433</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434</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30"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435</v>
      </c>
      <c r="Z117" s="933"/>
      <c r="AA117" s="938">
        <v>696752</v>
      </c>
      <c r="AB117" s="939"/>
      <c r="AC117" s="939"/>
      <c r="AD117" s="939"/>
      <c r="AE117" s="940"/>
      <c r="AF117" s="941">
        <v>718334</v>
      </c>
      <c r="AG117" s="939"/>
      <c r="AH117" s="939"/>
      <c r="AI117" s="939"/>
      <c r="AJ117" s="940"/>
      <c r="AK117" s="941">
        <v>666822</v>
      </c>
      <c r="AL117" s="939"/>
      <c r="AM117" s="939"/>
      <c r="AN117" s="939"/>
      <c r="AO117" s="940"/>
      <c r="AP117" s="942"/>
      <c r="AQ117" s="943"/>
      <c r="AR117" s="943"/>
      <c r="AS117" s="943"/>
      <c r="AT117" s="944"/>
      <c r="AU117" s="968"/>
      <c r="AV117" s="969"/>
      <c r="AW117" s="969"/>
      <c r="AX117" s="969"/>
      <c r="AY117" s="969"/>
      <c r="AZ117" s="899" t="s">
        <v>436</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437</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30" customFormat="1" ht="26.25" customHeight="1" x14ac:dyDescent="0.2">
      <c r="A118" s="931" t="s">
        <v>411</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408</v>
      </c>
      <c r="AB118" s="932"/>
      <c r="AC118" s="932"/>
      <c r="AD118" s="932"/>
      <c r="AE118" s="933"/>
      <c r="AF118" s="934" t="s">
        <v>409</v>
      </c>
      <c r="AG118" s="932"/>
      <c r="AH118" s="932"/>
      <c r="AI118" s="932"/>
      <c r="AJ118" s="933"/>
      <c r="AK118" s="934" t="s">
        <v>294</v>
      </c>
      <c r="AL118" s="932"/>
      <c r="AM118" s="932"/>
      <c r="AN118" s="932"/>
      <c r="AO118" s="933"/>
      <c r="AP118" s="935" t="s">
        <v>410</v>
      </c>
      <c r="AQ118" s="936"/>
      <c r="AR118" s="936"/>
      <c r="AS118" s="936"/>
      <c r="AT118" s="937"/>
      <c r="AU118" s="968"/>
      <c r="AV118" s="969"/>
      <c r="AW118" s="969"/>
      <c r="AX118" s="969"/>
      <c r="AY118" s="969"/>
      <c r="AZ118" s="874" t="s">
        <v>438</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439</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30" customFormat="1" ht="26.25" customHeight="1" x14ac:dyDescent="0.2">
      <c r="A119" s="854" t="s">
        <v>414</v>
      </c>
      <c r="B119" s="855"/>
      <c r="C119" s="896" t="s">
        <v>415</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51" t="s">
        <v>177</v>
      </c>
      <c r="BA119" s="251"/>
      <c r="BB119" s="251"/>
      <c r="BC119" s="251"/>
      <c r="BD119" s="251"/>
      <c r="BE119" s="251"/>
      <c r="BF119" s="251"/>
      <c r="BG119" s="251"/>
      <c r="BH119" s="251"/>
      <c r="BI119" s="251"/>
      <c r="BJ119" s="251"/>
      <c r="BK119" s="251"/>
      <c r="BL119" s="251"/>
      <c r="BM119" s="251"/>
      <c r="BN119" s="251"/>
      <c r="BO119" s="913" t="s">
        <v>440</v>
      </c>
      <c r="BP119" s="914"/>
      <c r="BQ119" s="915">
        <v>6280386</v>
      </c>
      <c r="BR119" s="881"/>
      <c r="BS119" s="881"/>
      <c r="BT119" s="881"/>
      <c r="BU119" s="881"/>
      <c r="BV119" s="881">
        <v>5857577</v>
      </c>
      <c r="BW119" s="881"/>
      <c r="BX119" s="881"/>
      <c r="BY119" s="881"/>
      <c r="BZ119" s="881"/>
      <c r="CA119" s="881">
        <v>5482629</v>
      </c>
      <c r="CB119" s="881"/>
      <c r="CC119" s="881"/>
      <c r="CD119" s="881"/>
      <c r="CE119" s="881"/>
      <c r="CF119" s="784"/>
      <c r="CG119" s="785"/>
      <c r="CH119" s="785"/>
      <c r="CI119" s="785"/>
      <c r="CJ119" s="870"/>
      <c r="CK119" s="964"/>
      <c r="CL119" s="859"/>
      <c r="CM119" s="874" t="s">
        <v>441</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30" customFormat="1" ht="26.25" customHeight="1" x14ac:dyDescent="0.2">
      <c r="A120" s="856"/>
      <c r="B120" s="857"/>
      <c r="C120" s="851" t="s">
        <v>418</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442</v>
      </c>
      <c r="AV120" s="917"/>
      <c r="AW120" s="917"/>
      <c r="AX120" s="917"/>
      <c r="AY120" s="918"/>
      <c r="AZ120" s="896" t="s">
        <v>443</v>
      </c>
      <c r="BA120" s="844"/>
      <c r="BB120" s="844"/>
      <c r="BC120" s="844"/>
      <c r="BD120" s="844"/>
      <c r="BE120" s="844"/>
      <c r="BF120" s="844"/>
      <c r="BG120" s="844"/>
      <c r="BH120" s="844"/>
      <c r="BI120" s="844"/>
      <c r="BJ120" s="844"/>
      <c r="BK120" s="844"/>
      <c r="BL120" s="844"/>
      <c r="BM120" s="844"/>
      <c r="BN120" s="844"/>
      <c r="BO120" s="844"/>
      <c r="BP120" s="845"/>
      <c r="BQ120" s="897">
        <v>2541541</v>
      </c>
      <c r="BR120" s="878"/>
      <c r="BS120" s="878"/>
      <c r="BT120" s="878"/>
      <c r="BU120" s="878"/>
      <c r="BV120" s="878">
        <v>2773041</v>
      </c>
      <c r="BW120" s="878"/>
      <c r="BX120" s="878"/>
      <c r="BY120" s="878"/>
      <c r="BZ120" s="878"/>
      <c r="CA120" s="878">
        <v>2940603</v>
      </c>
      <c r="CB120" s="878"/>
      <c r="CC120" s="878"/>
      <c r="CD120" s="878"/>
      <c r="CE120" s="878"/>
      <c r="CF120" s="902">
        <v>94.7</v>
      </c>
      <c r="CG120" s="903"/>
      <c r="CH120" s="903"/>
      <c r="CI120" s="903"/>
      <c r="CJ120" s="903"/>
      <c r="CK120" s="904" t="s">
        <v>444</v>
      </c>
      <c r="CL120" s="888"/>
      <c r="CM120" s="888"/>
      <c r="CN120" s="888"/>
      <c r="CO120" s="889"/>
      <c r="CP120" s="908" t="s">
        <v>392</v>
      </c>
      <c r="CQ120" s="909"/>
      <c r="CR120" s="909"/>
      <c r="CS120" s="909"/>
      <c r="CT120" s="909"/>
      <c r="CU120" s="909"/>
      <c r="CV120" s="909"/>
      <c r="CW120" s="909"/>
      <c r="CX120" s="909"/>
      <c r="CY120" s="909"/>
      <c r="CZ120" s="909"/>
      <c r="DA120" s="909"/>
      <c r="DB120" s="909"/>
      <c r="DC120" s="909"/>
      <c r="DD120" s="909"/>
      <c r="DE120" s="909"/>
      <c r="DF120" s="910"/>
      <c r="DG120" s="897">
        <v>512148</v>
      </c>
      <c r="DH120" s="878"/>
      <c r="DI120" s="878"/>
      <c r="DJ120" s="878"/>
      <c r="DK120" s="878"/>
      <c r="DL120" s="878">
        <v>533467</v>
      </c>
      <c r="DM120" s="878"/>
      <c r="DN120" s="878"/>
      <c r="DO120" s="878"/>
      <c r="DP120" s="878"/>
      <c r="DQ120" s="878">
        <v>557805</v>
      </c>
      <c r="DR120" s="878"/>
      <c r="DS120" s="878"/>
      <c r="DT120" s="878"/>
      <c r="DU120" s="878"/>
      <c r="DV120" s="879">
        <v>18</v>
      </c>
      <c r="DW120" s="879"/>
      <c r="DX120" s="879"/>
      <c r="DY120" s="879"/>
      <c r="DZ120" s="880"/>
    </row>
    <row r="121" spans="1:130" s="230" customFormat="1" ht="26.25" customHeight="1" x14ac:dyDescent="0.2">
      <c r="A121" s="856"/>
      <c r="B121" s="857"/>
      <c r="C121" s="899" t="s">
        <v>445</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446</v>
      </c>
      <c r="BA121" s="788"/>
      <c r="BB121" s="788"/>
      <c r="BC121" s="788"/>
      <c r="BD121" s="788"/>
      <c r="BE121" s="788"/>
      <c r="BF121" s="788"/>
      <c r="BG121" s="788"/>
      <c r="BH121" s="788"/>
      <c r="BI121" s="788"/>
      <c r="BJ121" s="788"/>
      <c r="BK121" s="788"/>
      <c r="BL121" s="788"/>
      <c r="BM121" s="788"/>
      <c r="BN121" s="788"/>
      <c r="BO121" s="788"/>
      <c r="BP121" s="789"/>
      <c r="BQ121" s="852" t="s">
        <v>122</v>
      </c>
      <c r="BR121" s="853"/>
      <c r="BS121" s="853"/>
      <c r="BT121" s="853"/>
      <c r="BU121" s="853"/>
      <c r="BV121" s="853" t="s">
        <v>122</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t="s">
        <v>390</v>
      </c>
      <c r="CQ121" s="872"/>
      <c r="CR121" s="872"/>
      <c r="CS121" s="872"/>
      <c r="CT121" s="872"/>
      <c r="CU121" s="872"/>
      <c r="CV121" s="872"/>
      <c r="CW121" s="872"/>
      <c r="CX121" s="872"/>
      <c r="CY121" s="872"/>
      <c r="CZ121" s="872"/>
      <c r="DA121" s="872"/>
      <c r="DB121" s="872"/>
      <c r="DC121" s="872"/>
      <c r="DD121" s="872"/>
      <c r="DE121" s="872"/>
      <c r="DF121" s="873"/>
      <c r="DG121" s="852">
        <v>145226</v>
      </c>
      <c r="DH121" s="853"/>
      <c r="DI121" s="853"/>
      <c r="DJ121" s="853"/>
      <c r="DK121" s="853"/>
      <c r="DL121" s="853">
        <v>151082</v>
      </c>
      <c r="DM121" s="853"/>
      <c r="DN121" s="853"/>
      <c r="DO121" s="853"/>
      <c r="DP121" s="853"/>
      <c r="DQ121" s="853">
        <v>136503</v>
      </c>
      <c r="DR121" s="853"/>
      <c r="DS121" s="853"/>
      <c r="DT121" s="853"/>
      <c r="DU121" s="853"/>
      <c r="DV121" s="830">
        <v>4.4000000000000004</v>
      </c>
      <c r="DW121" s="830"/>
      <c r="DX121" s="830"/>
      <c r="DY121" s="830"/>
      <c r="DZ121" s="831"/>
    </row>
    <row r="122" spans="1:130" s="230" customFormat="1" ht="26.25" customHeight="1" x14ac:dyDescent="0.2">
      <c r="A122" s="856"/>
      <c r="B122" s="857"/>
      <c r="C122" s="851" t="s">
        <v>428</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447</v>
      </c>
      <c r="BA122" s="875"/>
      <c r="BB122" s="875"/>
      <c r="BC122" s="875"/>
      <c r="BD122" s="875"/>
      <c r="BE122" s="875"/>
      <c r="BF122" s="875"/>
      <c r="BG122" s="875"/>
      <c r="BH122" s="875"/>
      <c r="BI122" s="875"/>
      <c r="BJ122" s="875"/>
      <c r="BK122" s="875"/>
      <c r="BL122" s="875"/>
      <c r="BM122" s="875"/>
      <c r="BN122" s="875"/>
      <c r="BO122" s="875"/>
      <c r="BP122" s="876"/>
      <c r="BQ122" s="915">
        <v>4183244</v>
      </c>
      <c r="BR122" s="881"/>
      <c r="BS122" s="881"/>
      <c r="BT122" s="881"/>
      <c r="BU122" s="881"/>
      <c r="BV122" s="881">
        <v>3941843</v>
      </c>
      <c r="BW122" s="881"/>
      <c r="BX122" s="881"/>
      <c r="BY122" s="881"/>
      <c r="BZ122" s="881"/>
      <c r="CA122" s="881">
        <v>3762052</v>
      </c>
      <c r="CB122" s="881"/>
      <c r="CC122" s="881"/>
      <c r="CD122" s="881"/>
      <c r="CE122" s="881"/>
      <c r="CF122" s="882">
        <v>121.1</v>
      </c>
      <c r="CG122" s="883"/>
      <c r="CH122" s="883"/>
      <c r="CI122" s="883"/>
      <c r="CJ122" s="883"/>
      <c r="CK122" s="905"/>
      <c r="CL122" s="891"/>
      <c r="CM122" s="891"/>
      <c r="CN122" s="891"/>
      <c r="CO122" s="892"/>
      <c r="CP122" s="871" t="s">
        <v>389</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30" customFormat="1" ht="26.25" customHeight="1" x14ac:dyDescent="0.2">
      <c r="A123" s="856"/>
      <c r="B123" s="857"/>
      <c r="C123" s="851" t="s">
        <v>434</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51" t="s">
        <v>177</v>
      </c>
      <c r="BA123" s="251"/>
      <c r="BB123" s="251"/>
      <c r="BC123" s="251"/>
      <c r="BD123" s="251"/>
      <c r="BE123" s="251"/>
      <c r="BF123" s="251"/>
      <c r="BG123" s="251"/>
      <c r="BH123" s="251"/>
      <c r="BI123" s="251"/>
      <c r="BJ123" s="251"/>
      <c r="BK123" s="251"/>
      <c r="BL123" s="251"/>
      <c r="BM123" s="251"/>
      <c r="BN123" s="251"/>
      <c r="BO123" s="913" t="s">
        <v>448</v>
      </c>
      <c r="BP123" s="914"/>
      <c r="BQ123" s="868">
        <v>6724785</v>
      </c>
      <c r="BR123" s="869"/>
      <c r="BS123" s="869"/>
      <c r="BT123" s="869"/>
      <c r="BU123" s="869"/>
      <c r="BV123" s="869">
        <v>6714884</v>
      </c>
      <c r="BW123" s="869"/>
      <c r="BX123" s="869"/>
      <c r="BY123" s="869"/>
      <c r="BZ123" s="869"/>
      <c r="CA123" s="869">
        <v>6702655</v>
      </c>
      <c r="CB123" s="869"/>
      <c r="CC123" s="869"/>
      <c r="CD123" s="869"/>
      <c r="CE123" s="869"/>
      <c r="CF123" s="784"/>
      <c r="CG123" s="785"/>
      <c r="CH123" s="785"/>
      <c r="CI123" s="785"/>
      <c r="CJ123" s="870"/>
      <c r="CK123" s="905"/>
      <c r="CL123" s="891"/>
      <c r="CM123" s="891"/>
      <c r="CN123" s="891"/>
      <c r="CO123" s="892"/>
      <c r="CP123" s="871" t="s">
        <v>388</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30" customFormat="1" ht="26.25" customHeight="1" thickBot="1" x14ac:dyDescent="0.25">
      <c r="A124" s="856"/>
      <c r="B124" s="857"/>
      <c r="C124" s="851" t="s">
        <v>437</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449</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450</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30" customFormat="1" ht="26.25" customHeight="1" x14ac:dyDescent="0.2">
      <c r="A125" s="856"/>
      <c r="B125" s="857"/>
      <c r="C125" s="851" t="s">
        <v>439</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87" t="s">
        <v>451</v>
      </c>
      <c r="CL125" s="888"/>
      <c r="CM125" s="888"/>
      <c r="CN125" s="888"/>
      <c r="CO125" s="889"/>
      <c r="CP125" s="896" t="s">
        <v>452</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30" customFormat="1" ht="26.25" customHeight="1" thickBot="1" x14ac:dyDescent="0.25">
      <c r="A126" s="856"/>
      <c r="B126" s="857"/>
      <c r="C126" s="851" t="s">
        <v>441</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90"/>
      <c r="CL126" s="891"/>
      <c r="CM126" s="891"/>
      <c r="CN126" s="891"/>
      <c r="CO126" s="892"/>
      <c r="CP126" s="851" t="s">
        <v>453</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30" customFormat="1" ht="26.25" customHeight="1" x14ac:dyDescent="0.2">
      <c r="A127" s="858"/>
      <c r="B127" s="859"/>
      <c r="C127" s="874" t="s">
        <v>454</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32"/>
      <c r="AV127" s="232"/>
      <c r="AW127" s="232"/>
      <c r="AX127" s="877" t="s">
        <v>455</v>
      </c>
      <c r="AY127" s="848"/>
      <c r="AZ127" s="848"/>
      <c r="BA127" s="848"/>
      <c r="BB127" s="848"/>
      <c r="BC127" s="848"/>
      <c r="BD127" s="848"/>
      <c r="BE127" s="849"/>
      <c r="BF127" s="847" t="s">
        <v>456</v>
      </c>
      <c r="BG127" s="848"/>
      <c r="BH127" s="848"/>
      <c r="BI127" s="848"/>
      <c r="BJ127" s="848"/>
      <c r="BK127" s="848"/>
      <c r="BL127" s="849"/>
      <c r="BM127" s="847" t="s">
        <v>457</v>
      </c>
      <c r="BN127" s="848"/>
      <c r="BO127" s="848"/>
      <c r="BP127" s="848"/>
      <c r="BQ127" s="848"/>
      <c r="BR127" s="848"/>
      <c r="BS127" s="849"/>
      <c r="BT127" s="847" t="s">
        <v>458</v>
      </c>
      <c r="BU127" s="848"/>
      <c r="BV127" s="848"/>
      <c r="BW127" s="848"/>
      <c r="BX127" s="848"/>
      <c r="BY127" s="848"/>
      <c r="BZ127" s="850"/>
      <c r="CA127" s="232"/>
      <c r="CB127" s="232"/>
      <c r="CC127" s="232"/>
      <c r="CD127" s="255"/>
      <c r="CE127" s="255"/>
      <c r="CF127" s="255"/>
      <c r="CG127" s="232"/>
      <c r="CH127" s="232"/>
      <c r="CI127" s="232"/>
      <c r="CJ127" s="254"/>
      <c r="CK127" s="890"/>
      <c r="CL127" s="891"/>
      <c r="CM127" s="891"/>
      <c r="CN127" s="891"/>
      <c r="CO127" s="892"/>
      <c r="CP127" s="851" t="s">
        <v>459</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30" customFormat="1" ht="26.25" customHeight="1" thickBot="1" x14ac:dyDescent="0.25">
      <c r="A128" s="832" t="s">
        <v>460</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461</v>
      </c>
      <c r="X128" s="834"/>
      <c r="Y128" s="834"/>
      <c r="Z128" s="835"/>
      <c r="AA128" s="836">
        <v>4814</v>
      </c>
      <c r="AB128" s="837"/>
      <c r="AC128" s="837"/>
      <c r="AD128" s="837"/>
      <c r="AE128" s="838"/>
      <c r="AF128" s="839">
        <v>4814</v>
      </c>
      <c r="AG128" s="837"/>
      <c r="AH128" s="837"/>
      <c r="AI128" s="837"/>
      <c r="AJ128" s="838"/>
      <c r="AK128" s="839">
        <v>4814</v>
      </c>
      <c r="AL128" s="837"/>
      <c r="AM128" s="837"/>
      <c r="AN128" s="837"/>
      <c r="AO128" s="838"/>
      <c r="AP128" s="840"/>
      <c r="AQ128" s="841"/>
      <c r="AR128" s="841"/>
      <c r="AS128" s="841"/>
      <c r="AT128" s="842"/>
      <c r="AU128" s="232"/>
      <c r="AV128" s="232"/>
      <c r="AW128" s="232"/>
      <c r="AX128" s="843" t="s">
        <v>462</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55"/>
      <c r="CB128" s="255"/>
      <c r="CC128" s="255"/>
      <c r="CD128" s="255"/>
      <c r="CE128" s="255"/>
      <c r="CF128" s="255"/>
      <c r="CG128" s="232"/>
      <c r="CH128" s="232"/>
      <c r="CI128" s="232"/>
      <c r="CJ128" s="254"/>
      <c r="CK128" s="893"/>
      <c r="CL128" s="894"/>
      <c r="CM128" s="894"/>
      <c r="CN128" s="894"/>
      <c r="CO128" s="895"/>
      <c r="CP128" s="825" t="s">
        <v>463</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30"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464</v>
      </c>
      <c r="X129" s="813"/>
      <c r="Y129" s="813"/>
      <c r="Z129" s="814"/>
      <c r="AA129" s="815">
        <v>3623879</v>
      </c>
      <c r="AB129" s="816"/>
      <c r="AC129" s="816"/>
      <c r="AD129" s="816"/>
      <c r="AE129" s="817"/>
      <c r="AF129" s="818">
        <v>3499725</v>
      </c>
      <c r="AG129" s="816"/>
      <c r="AH129" s="816"/>
      <c r="AI129" s="816"/>
      <c r="AJ129" s="817"/>
      <c r="AK129" s="818">
        <v>3513922</v>
      </c>
      <c r="AL129" s="816"/>
      <c r="AM129" s="816"/>
      <c r="AN129" s="816"/>
      <c r="AO129" s="817"/>
      <c r="AP129" s="819"/>
      <c r="AQ129" s="820"/>
      <c r="AR129" s="820"/>
      <c r="AS129" s="820"/>
      <c r="AT129" s="821"/>
      <c r="AU129" s="233"/>
      <c r="AV129" s="233"/>
      <c r="AW129" s="233"/>
      <c r="AX129" s="787" t="s">
        <v>465</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810" t="s">
        <v>466</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467</v>
      </c>
      <c r="X130" s="813"/>
      <c r="Y130" s="813"/>
      <c r="Z130" s="814"/>
      <c r="AA130" s="815">
        <v>438948</v>
      </c>
      <c r="AB130" s="816"/>
      <c r="AC130" s="816"/>
      <c r="AD130" s="816"/>
      <c r="AE130" s="817"/>
      <c r="AF130" s="818">
        <v>413172</v>
      </c>
      <c r="AG130" s="816"/>
      <c r="AH130" s="816"/>
      <c r="AI130" s="816"/>
      <c r="AJ130" s="817"/>
      <c r="AK130" s="818">
        <v>407793</v>
      </c>
      <c r="AL130" s="816"/>
      <c r="AM130" s="816"/>
      <c r="AN130" s="816"/>
      <c r="AO130" s="817"/>
      <c r="AP130" s="819"/>
      <c r="AQ130" s="820"/>
      <c r="AR130" s="820"/>
      <c r="AS130" s="820"/>
      <c r="AT130" s="821"/>
      <c r="AU130" s="233"/>
      <c r="AV130" s="233"/>
      <c r="AW130" s="233"/>
      <c r="AX130" s="787" t="s">
        <v>468</v>
      </c>
      <c r="AY130" s="788"/>
      <c r="AZ130" s="788"/>
      <c r="BA130" s="788"/>
      <c r="BB130" s="788"/>
      <c r="BC130" s="788"/>
      <c r="BD130" s="788"/>
      <c r="BE130" s="789"/>
      <c r="BF130" s="790">
        <v>8.6</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469</v>
      </c>
      <c r="X131" s="797"/>
      <c r="Y131" s="797"/>
      <c r="Z131" s="798"/>
      <c r="AA131" s="799">
        <v>3184931</v>
      </c>
      <c r="AB131" s="800"/>
      <c r="AC131" s="800"/>
      <c r="AD131" s="800"/>
      <c r="AE131" s="801"/>
      <c r="AF131" s="802">
        <v>3086553</v>
      </c>
      <c r="AG131" s="800"/>
      <c r="AH131" s="800"/>
      <c r="AI131" s="800"/>
      <c r="AJ131" s="801"/>
      <c r="AK131" s="802">
        <v>3106129</v>
      </c>
      <c r="AL131" s="800"/>
      <c r="AM131" s="800"/>
      <c r="AN131" s="800"/>
      <c r="AO131" s="801"/>
      <c r="AP131" s="803"/>
      <c r="AQ131" s="804"/>
      <c r="AR131" s="804"/>
      <c r="AS131" s="804"/>
      <c r="AT131" s="805"/>
      <c r="AU131" s="233"/>
      <c r="AV131" s="233"/>
      <c r="AW131" s="233"/>
      <c r="AX131" s="765" t="s">
        <v>470</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774" t="s">
        <v>471</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472</v>
      </c>
      <c r="W132" s="778"/>
      <c r="X132" s="778"/>
      <c r="Y132" s="778"/>
      <c r="Z132" s="779"/>
      <c r="AA132" s="780">
        <v>7.9433432000000002</v>
      </c>
      <c r="AB132" s="781"/>
      <c r="AC132" s="781"/>
      <c r="AD132" s="781"/>
      <c r="AE132" s="782"/>
      <c r="AF132" s="783">
        <v>9.7308550999999994</v>
      </c>
      <c r="AG132" s="781"/>
      <c r="AH132" s="781"/>
      <c r="AI132" s="781"/>
      <c r="AJ132" s="782"/>
      <c r="AK132" s="783">
        <v>8.1843027119999991</v>
      </c>
      <c r="AL132" s="781"/>
      <c r="AM132" s="781"/>
      <c r="AN132" s="781"/>
      <c r="AO132" s="782"/>
      <c r="AP132" s="784"/>
      <c r="AQ132" s="785"/>
      <c r="AR132" s="785"/>
      <c r="AS132" s="785"/>
      <c r="AT132" s="78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473</v>
      </c>
      <c r="W133" s="757"/>
      <c r="X133" s="757"/>
      <c r="Y133" s="757"/>
      <c r="Z133" s="758"/>
      <c r="AA133" s="759">
        <v>8.1999999999999993</v>
      </c>
      <c r="AB133" s="760"/>
      <c r="AC133" s="760"/>
      <c r="AD133" s="760"/>
      <c r="AE133" s="761"/>
      <c r="AF133" s="759">
        <v>8.6999999999999993</v>
      </c>
      <c r="AG133" s="760"/>
      <c r="AH133" s="760"/>
      <c r="AI133" s="760"/>
      <c r="AJ133" s="761"/>
      <c r="AK133" s="759">
        <v>8.6</v>
      </c>
      <c r="AL133" s="760"/>
      <c r="AM133" s="760"/>
      <c r="AN133" s="760"/>
      <c r="AO133" s="761"/>
      <c r="AP133" s="762"/>
      <c r="AQ133" s="763"/>
      <c r="AR133" s="763"/>
      <c r="AS133" s="763"/>
      <c r="AT133" s="764"/>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0kvKkS3xkTMVA3Ur6VLEmNKkaZH0a2JNUbNOnq81vfC94nnVagjxagZtptzbT1K9vYfLhCuv9yAcjT45Ore4w==" saltValue="+u9jH1EudsbPXLccGQHVq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474</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St2z7miyMPHDhvImqBnclp6Y3rHUWILBZBeaiPpIm0f0yrl6NoBNwZLulBVZZkTD+cyShk4yDTwsVbqiD/eKoQ==" saltValue="JBOBIMEdipZfxby+RhcL+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DKx0zsi7ERIUcoiQFwQ1zrHjjqbbfLs/VHwdyAuEf838Hzie75S59c9WZH+kZAQJYGiRNBOSsd2J04Ca3fT/bg==" saltValue="XyGuzC0rKHr/QOaQbyBdo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475</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476</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6" t="s">
        <v>477</v>
      </c>
      <c r="AP7" s="272"/>
      <c r="AQ7" s="273" t="s">
        <v>478</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7"/>
      <c r="AP8" s="278" t="s">
        <v>479</v>
      </c>
      <c r="AQ8" s="279" t="s">
        <v>480</v>
      </c>
      <c r="AR8" s="280" t="s">
        <v>481</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68" t="s">
        <v>482</v>
      </c>
      <c r="AL9" s="1169"/>
      <c r="AM9" s="1169"/>
      <c r="AN9" s="1170"/>
      <c r="AO9" s="281">
        <v>1209253</v>
      </c>
      <c r="AP9" s="281">
        <v>152337</v>
      </c>
      <c r="AQ9" s="282">
        <v>171003</v>
      </c>
      <c r="AR9" s="283">
        <v>-10.9</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68" t="s">
        <v>483</v>
      </c>
      <c r="AL10" s="1169"/>
      <c r="AM10" s="1169"/>
      <c r="AN10" s="1170"/>
      <c r="AO10" s="284">
        <v>50166</v>
      </c>
      <c r="AP10" s="284">
        <v>6320</v>
      </c>
      <c r="AQ10" s="285">
        <v>27322</v>
      </c>
      <c r="AR10" s="286">
        <v>-76.900000000000006</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68" t="s">
        <v>484</v>
      </c>
      <c r="AL11" s="1169"/>
      <c r="AM11" s="1169"/>
      <c r="AN11" s="1170"/>
      <c r="AO11" s="284">
        <v>71900</v>
      </c>
      <c r="AP11" s="284">
        <v>9058</v>
      </c>
      <c r="AQ11" s="285">
        <v>5560</v>
      </c>
      <c r="AR11" s="286">
        <v>62.9</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68" t="s">
        <v>485</v>
      </c>
      <c r="AL12" s="1169"/>
      <c r="AM12" s="1169"/>
      <c r="AN12" s="1170"/>
      <c r="AO12" s="284" t="s">
        <v>486</v>
      </c>
      <c r="AP12" s="284" t="s">
        <v>486</v>
      </c>
      <c r="AQ12" s="285">
        <v>49</v>
      </c>
      <c r="AR12" s="286" t="s">
        <v>486</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68" t="s">
        <v>487</v>
      </c>
      <c r="AL13" s="1169"/>
      <c r="AM13" s="1169"/>
      <c r="AN13" s="1170"/>
      <c r="AO13" s="284">
        <v>27508</v>
      </c>
      <c r="AP13" s="284">
        <v>3465</v>
      </c>
      <c r="AQ13" s="285">
        <v>6397</v>
      </c>
      <c r="AR13" s="286">
        <v>-45.8</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68" t="s">
        <v>488</v>
      </c>
      <c r="AL14" s="1169"/>
      <c r="AM14" s="1169"/>
      <c r="AN14" s="1170"/>
      <c r="AO14" s="284">
        <v>9308</v>
      </c>
      <c r="AP14" s="284">
        <v>1173</v>
      </c>
      <c r="AQ14" s="285">
        <v>3603</v>
      </c>
      <c r="AR14" s="286">
        <v>-67.400000000000006</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71" t="s">
        <v>489</v>
      </c>
      <c r="AL15" s="1172"/>
      <c r="AM15" s="1172"/>
      <c r="AN15" s="1173"/>
      <c r="AO15" s="284">
        <v>-92749</v>
      </c>
      <c r="AP15" s="284">
        <v>-11684</v>
      </c>
      <c r="AQ15" s="285">
        <v>-9266</v>
      </c>
      <c r="AR15" s="286">
        <v>26.1</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71" t="s">
        <v>177</v>
      </c>
      <c r="AL16" s="1172"/>
      <c r="AM16" s="1172"/>
      <c r="AN16" s="1173"/>
      <c r="AO16" s="284">
        <v>1275386</v>
      </c>
      <c r="AP16" s="284">
        <v>160668</v>
      </c>
      <c r="AQ16" s="285">
        <v>204668</v>
      </c>
      <c r="AR16" s="286">
        <v>-21.5</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490</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491</v>
      </c>
      <c r="AP20" s="293" t="s">
        <v>492</v>
      </c>
      <c r="AQ20" s="294" t="s">
        <v>493</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74" t="s">
        <v>494</v>
      </c>
      <c r="AL21" s="1175"/>
      <c r="AM21" s="1175"/>
      <c r="AN21" s="1176"/>
      <c r="AO21" s="297">
        <v>13.23</v>
      </c>
      <c r="AP21" s="298">
        <v>17.07</v>
      </c>
      <c r="AQ21" s="299">
        <v>-3.84</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74" t="s">
        <v>495</v>
      </c>
      <c r="AL22" s="1175"/>
      <c r="AM22" s="1175"/>
      <c r="AN22" s="1176"/>
      <c r="AO22" s="302">
        <v>96.4</v>
      </c>
      <c r="AP22" s="303">
        <v>95.6</v>
      </c>
      <c r="AQ22" s="304">
        <v>0.8</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67" t="s">
        <v>496</v>
      </c>
      <c r="B26" s="1167"/>
      <c r="C26" s="1167"/>
      <c r="D26" s="1167"/>
      <c r="E26" s="1167"/>
      <c r="F26" s="1167"/>
      <c r="G26" s="1167"/>
      <c r="H26" s="1167"/>
      <c r="I26" s="1167"/>
      <c r="J26" s="1167"/>
      <c r="K26" s="1167"/>
      <c r="L26" s="1167"/>
      <c r="M26" s="1167"/>
      <c r="N26" s="1167"/>
      <c r="O26" s="1167"/>
      <c r="P26" s="1167"/>
      <c r="Q26" s="1167"/>
      <c r="R26" s="1167"/>
      <c r="S26" s="1167"/>
      <c r="T26" s="1167"/>
      <c r="U26" s="1167"/>
      <c r="V26" s="1167"/>
      <c r="W26" s="1167"/>
      <c r="X26" s="1167"/>
      <c r="Y26" s="1167"/>
      <c r="Z26" s="1167"/>
      <c r="AA26" s="1167"/>
      <c r="AB26" s="1167"/>
      <c r="AC26" s="1167"/>
      <c r="AD26" s="1167"/>
      <c r="AE26" s="1167"/>
      <c r="AF26" s="1167"/>
      <c r="AG26" s="1167"/>
      <c r="AH26" s="1167"/>
      <c r="AI26" s="1167"/>
      <c r="AJ26" s="1167"/>
      <c r="AK26" s="1167"/>
      <c r="AL26" s="1167"/>
      <c r="AM26" s="1167"/>
      <c r="AN26" s="1167"/>
      <c r="AO26" s="1167"/>
      <c r="AP26" s="1167"/>
      <c r="AQ26" s="1167"/>
      <c r="AR26" s="1167"/>
      <c r="AS26" s="1167"/>
      <c r="AT26" s="267"/>
    </row>
    <row r="27" spans="1:46" ht="13.2" x14ac:dyDescent="0.2">
      <c r="A27" s="309"/>
      <c r="AO27" s="262"/>
      <c r="AP27" s="262"/>
      <c r="AQ27" s="262"/>
      <c r="AR27" s="262"/>
      <c r="AS27" s="262"/>
      <c r="AT27" s="262"/>
    </row>
    <row r="28" spans="1:46" ht="16.2" x14ac:dyDescent="0.2">
      <c r="A28" s="263" t="s">
        <v>497</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498</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6" t="s">
        <v>477</v>
      </c>
      <c r="AP30" s="272"/>
      <c r="AQ30" s="273" t="s">
        <v>478</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7"/>
      <c r="AP31" s="278" t="s">
        <v>479</v>
      </c>
      <c r="AQ31" s="279" t="s">
        <v>480</v>
      </c>
      <c r="AR31" s="280" t="s">
        <v>481</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58" t="s">
        <v>499</v>
      </c>
      <c r="AL32" s="1159"/>
      <c r="AM32" s="1159"/>
      <c r="AN32" s="1160"/>
      <c r="AO32" s="312">
        <v>517579</v>
      </c>
      <c r="AP32" s="312">
        <v>65203</v>
      </c>
      <c r="AQ32" s="313">
        <v>121688</v>
      </c>
      <c r="AR32" s="314">
        <v>-46.4</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58" t="s">
        <v>500</v>
      </c>
      <c r="AL33" s="1159"/>
      <c r="AM33" s="1159"/>
      <c r="AN33" s="1160"/>
      <c r="AO33" s="312" t="s">
        <v>486</v>
      </c>
      <c r="AP33" s="312" t="s">
        <v>486</v>
      </c>
      <c r="AQ33" s="313">
        <v>42</v>
      </c>
      <c r="AR33" s="314" t="s">
        <v>486</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58" t="s">
        <v>501</v>
      </c>
      <c r="AL34" s="1159"/>
      <c r="AM34" s="1159"/>
      <c r="AN34" s="1160"/>
      <c r="AO34" s="312" t="s">
        <v>486</v>
      </c>
      <c r="AP34" s="312" t="s">
        <v>486</v>
      </c>
      <c r="AQ34" s="313">
        <v>167</v>
      </c>
      <c r="AR34" s="314" t="s">
        <v>486</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58" t="s">
        <v>502</v>
      </c>
      <c r="AL35" s="1159"/>
      <c r="AM35" s="1159"/>
      <c r="AN35" s="1160"/>
      <c r="AO35" s="312">
        <v>85999</v>
      </c>
      <c r="AP35" s="312">
        <v>10834</v>
      </c>
      <c r="AQ35" s="313">
        <v>24481</v>
      </c>
      <c r="AR35" s="314">
        <v>-55.7</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58" t="s">
        <v>503</v>
      </c>
      <c r="AL36" s="1159"/>
      <c r="AM36" s="1159"/>
      <c r="AN36" s="1160"/>
      <c r="AO36" s="312">
        <v>63244</v>
      </c>
      <c r="AP36" s="312">
        <v>7967</v>
      </c>
      <c r="AQ36" s="313">
        <v>4187</v>
      </c>
      <c r="AR36" s="314">
        <v>90.3</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58" t="s">
        <v>504</v>
      </c>
      <c r="AL37" s="1159"/>
      <c r="AM37" s="1159"/>
      <c r="AN37" s="1160"/>
      <c r="AO37" s="312" t="s">
        <v>486</v>
      </c>
      <c r="AP37" s="312" t="s">
        <v>486</v>
      </c>
      <c r="AQ37" s="313">
        <v>813</v>
      </c>
      <c r="AR37" s="314" t="s">
        <v>486</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61" t="s">
        <v>505</v>
      </c>
      <c r="AL38" s="1162"/>
      <c r="AM38" s="1162"/>
      <c r="AN38" s="1163"/>
      <c r="AO38" s="315" t="s">
        <v>486</v>
      </c>
      <c r="AP38" s="315" t="s">
        <v>486</v>
      </c>
      <c r="AQ38" s="316">
        <v>19</v>
      </c>
      <c r="AR38" s="304" t="s">
        <v>486</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61" t="s">
        <v>506</v>
      </c>
      <c r="AL39" s="1162"/>
      <c r="AM39" s="1162"/>
      <c r="AN39" s="1163"/>
      <c r="AO39" s="312">
        <v>-4814</v>
      </c>
      <c r="AP39" s="312">
        <v>-606</v>
      </c>
      <c r="AQ39" s="313">
        <v>-4925</v>
      </c>
      <c r="AR39" s="314">
        <v>-87.7</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58" t="s">
        <v>507</v>
      </c>
      <c r="AL40" s="1159"/>
      <c r="AM40" s="1159"/>
      <c r="AN40" s="1160"/>
      <c r="AO40" s="312">
        <v>-407793</v>
      </c>
      <c r="AP40" s="312">
        <v>-51372</v>
      </c>
      <c r="AQ40" s="313">
        <v>-96916</v>
      </c>
      <c r="AR40" s="314">
        <v>-47</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64" t="s">
        <v>287</v>
      </c>
      <c r="AL41" s="1165"/>
      <c r="AM41" s="1165"/>
      <c r="AN41" s="1166"/>
      <c r="AO41" s="312">
        <v>254215</v>
      </c>
      <c r="AP41" s="312">
        <v>32025</v>
      </c>
      <c r="AQ41" s="313">
        <v>49555</v>
      </c>
      <c r="AR41" s="314">
        <v>-35.4</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508</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509</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51" t="s">
        <v>477</v>
      </c>
      <c r="AN49" s="1153" t="s">
        <v>510</v>
      </c>
      <c r="AO49" s="1154"/>
      <c r="AP49" s="1154"/>
      <c r="AQ49" s="1154"/>
      <c r="AR49" s="1155"/>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52"/>
      <c r="AN50" s="328" t="s">
        <v>511</v>
      </c>
      <c r="AO50" s="329" t="s">
        <v>512</v>
      </c>
      <c r="AP50" s="330" t="s">
        <v>513</v>
      </c>
      <c r="AQ50" s="331" t="s">
        <v>514</v>
      </c>
      <c r="AR50" s="332" t="s">
        <v>515</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516</v>
      </c>
      <c r="AL51" s="325"/>
      <c r="AM51" s="333">
        <v>859934</v>
      </c>
      <c r="AN51" s="334">
        <v>101324</v>
      </c>
      <c r="AO51" s="335">
        <v>41.6</v>
      </c>
      <c r="AP51" s="336">
        <v>190274</v>
      </c>
      <c r="AQ51" s="337">
        <v>13.6</v>
      </c>
      <c r="AR51" s="338">
        <v>28</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517</v>
      </c>
      <c r="AM52" s="341">
        <v>320690</v>
      </c>
      <c r="AN52" s="342">
        <v>37786</v>
      </c>
      <c r="AO52" s="343">
        <v>56.6</v>
      </c>
      <c r="AP52" s="344">
        <v>88584</v>
      </c>
      <c r="AQ52" s="345">
        <v>7.3</v>
      </c>
      <c r="AR52" s="346">
        <v>49.3</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518</v>
      </c>
      <c r="AL53" s="325"/>
      <c r="AM53" s="333">
        <v>717154</v>
      </c>
      <c r="AN53" s="334">
        <v>85835</v>
      </c>
      <c r="AO53" s="335">
        <v>-15.3</v>
      </c>
      <c r="AP53" s="336">
        <v>200194</v>
      </c>
      <c r="AQ53" s="337">
        <v>5.2</v>
      </c>
      <c r="AR53" s="338">
        <v>-20.5</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517</v>
      </c>
      <c r="AM54" s="341">
        <v>181690</v>
      </c>
      <c r="AN54" s="342">
        <v>21746</v>
      </c>
      <c r="AO54" s="343">
        <v>-42.4</v>
      </c>
      <c r="AP54" s="344">
        <v>106422</v>
      </c>
      <c r="AQ54" s="345">
        <v>20.100000000000001</v>
      </c>
      <c r="AR54" s="346">
        <v>-62.5</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519</v>
      </c>
      <c r="AL55" s="325"/>
      <c r="AM55" s="333">
        <v>733767</v>
      </c>
      <c r="AN55" s="334">
        <v>89082</v>
      </c>
      <c r="AO55" s="335">
        <v>3.8</v>
      </c>
      <c r="AP55" s="336">
        <v>196914</v>
      </c>
      <c r="AQ55" s="337">
        <v>-1.6</v>
      </c>
      <c r="AR55" s="338">
        <v>5.4</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517</v>
      </c>
      <c r="AM56" s="341">
        <v>210076</v>
      </c>
      <c r="AN56" s="342">
        <v>25504</v>
      </c>
      <c r="AO56" s="343">
        <v>17.3</v>
      </c>
      <c r="AP56" s="344">
        <v>98966</v>
      </c>
      <c r="AQ56" s="345">
        <v>-7</v>
      </c>
      <c r="AR56" s="346">
        <v>24.3</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520</v>
      </c>
      <c r="AL57" s="325"/>
      <c r="AM57" s="333">
        <v>391514</v>
      </c>
      <c r="AN57" s="334">
        <v>48419</v>
      </c>
      <c r="AO57" s="335">
        <v>-45.6</v>
      </c>
      <c r="AP57" s="336">
        <v>204757</v>
      </c>
      <c r="AQ57" s="337">
        <v>4</v>
      </c>
      <c r="AR57" s="338">
        <v>-49.6</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517</v>
      </c>
      <c r="AM58" s="341">
        <v>141596</v>
      </c>
      <c r="AN58" s="342">
        <v>17511</v>
      </c>
      <c r="AO58" s="343">
        <v>-31.3</v>
      </c>
      <c r="AP58" s="344">
        <v>106071</v>
      </c>
      <c r="AQ58" s="345">
        <v>7.2</v>
      </c>
      <c r="AR58" s="346">
        <v>-38.5</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521</v>
      </c>
      <c r="AL59" s="325"/>
      <c r="AM59" s="333">
        <v>558548</v>
      </c>
      <c r="AN59" s="334">
        <v>70364</v>
      </c>
      <c r="AO59" s="335">
        <v>45.3</v>
      </c>
      <c r="AP59" s="336">
        <v>194971</v>
      </c>
      <c r="AQ59" s="337">
        <v>-4.8</v>
      </c>
      <c r="AR59" s="338">
        <v>50.1</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517</v>
      </c>
      <c r="AM60" s="341">
        <v>323953</v>
      </c>
      <c r="AN60" s="342">
        <v>40810</v>
      </c>
      <c r="AO60" s="343">
        <v>133.1</v>
      </c>
      <c r="AP60" s="344">
        <v>105966</v>
      </c>
      <c r="AQ60" s="345">
        <v>-0.1</v>
      </c>
      <c r="AR60" s="346">
        <v>133.19999999999999</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522</v>
      </c>
      <c r="AL61" s="347"/>
      <c r="AM61" s="348">
        <v>652183</v>
      </c>
      <c r="AN61" s="349">
        <v>79005</v>
      </c>
      <c r="AO61" s="350">
        <v>6</v>
      </c>
      <c r="AP61" s="351">
        <v>197422</v>
      </c>
      <c r="AQ61" s="352">
        <v>3.3</v>
      </c>
      <c r="AR61" s="338">
        <v>2.7</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517</v>
      </c>
      <c r="AM62" s="341">
        <v>235601</v>
      </c>
      <c r="AN62" s="342">
        <v>28671</v>
      </c>
      <c r="AO62" s="343">
        <v>26.7</v>
      </c>
      <c r="AP62" s="344">
        <v>101202</v>
      </c>
      <c r="AQ62" s="345">
        <v>5.5</v>
      </c>
      <c r="AR62" s="346">
        <v>21.2</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gQHZOtDUOO7muaggbYcKsAk6HZ2FJCPDr367ARqeiAdKWulpjMquwf69WRFbUfK6uCS4SqD96R1wlt28xkfjWg==" saltValue="cCeaV/1CMVMhGNdn2wlFf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474</v>
      </c>
    </row>
    <row r="121" spans="125:125" ht="13.5" hidden="1" customHeight="1" x14ac:dyDescent="0.2">
      <c r="DU121" s="259"/>
    </row>
  </sheetData>
  <sheetProtection algorithmName="SHA-512" hashValue="gZtIUbmsLtya1fWM58vrw947aE8jj3aUd6T6JGf+uLlY4mI3fR6OJGnOw+T/B2Syj1Py35UWkg1E40aL1X0yXA==" saltValue="9mjnrKZxCD8+Lu0Wzfljd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474</v>
      </c>
    </row>
  </sheetData>
  <sheetProtection algorithmName="SHA-512" hashValue="//HuFVq95g+XW/JNwUmdRDjQV8cBebsmys+4wB+/G7IwDKFJENTggDvQEHEy4SXJdy/la88cBWI8HyOleOPGvA==" saltValue="mmhQPRbPNpUCFzYjhjf8e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77" t="s">
        <v>3</v>
      </c>
      <c r="D47" s="1177"/>
      <c r="E47" s="1178"/>
      <c r="F47" s="11">
        <v>34.979999999999997</v>
      </c>
      <c r="G47" s="12">
        <v>33.04</v>
      </c>
      <c r="H47" s="12">
        <v>34.200000000000003</v>
      </c>
      <c r="I47" s="12">
        <v>41.15</v>
      </c>
      <c r="J47" s="13">
        <v>45</v>
      </c>
    </row>
    <row r="48" spans="2:10" ht="57.75" customHeight="1" x14ac:dyDescent="0.2">
      <c r="B48" s="14"/>
      <c r="C48" s="1179" t="s">
        <v>4</v>
      </c>
      <c r="D48" s="1179"/>
      <c r="E48" s="1180"/>
      <c r="F48" s="15">
        <v>6.75</v>
      </c>
      <c r="G48" s="16">
        <v>7.13</v>
      </c>
      <c r="H48" s="16">
        <v>11.67</v>
      </c>
      <c r="I48" s="16">
        <v>7.56</v>
      </c>
      <c r="J48" s="17">
        <v>3.85</v>
      </c>
    </row>
    <row r="49" spans="2:10" ht="57.75" customHeight="1" thickBot="1" x14ac:dyDescent="0.25">
      <c r="B49" s="18"/>
      <c r="C49" s="1181" t="s">
        <v>5</v>
      </c>
      <c r="D49" s="1181"/>
      <c r="E49" s="1182"/>
      <c r="F49" s="19" t="s">
        <v>529</v>
      </c>
      <c r="G49" s="20" t="s">
        <v>530</v>
      </c>
      <c r="H49" s="20">
        <v>5.07</v>
      </c>
      <c r="I49" s="20" t="s">
        <v>531</v>
      </c>
      <c r="J49" s="21" t="s">
        <v>532</v>
      </c>
    </row>
    <row r="50" spans="2:10" ht="13.2" x14ac:dyDescent="0.2"/>
  </sheetData>
  <sheetProtection algorithmName="SHA-512" hashValue="PNFFsXh6e3FZk0Jv0DmlHRId4bh96kUcnZMqI9d0Kv2BQLns6vGCes+DAT/5mHLh9IvX8aVzqR/SYBFZ4xGB6Q==" saltValue="xhJ8Wvh4oQ3Z7gAera3T7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89" t="s">
        <v>533</v>
      </c>
      <c r="D34" s="1189"/>
      <c r="E34" s="1190"/>
      <c r="F34" s="32">
        <v>5.37</v>
      </c>
      <c r="G34" s="33">
        <v>4.43</v>
      </c>
      <c r="H34" s="33">
        <v>5.43</v>
      </c>
      <c r="I34" s="33">
        <v>8</v>
      </c>
      <c r="J34" s="34">
        <v>8.19</v>
      </c>
      <c r="K34" s="22"/>
      <c r="L34" s="22"/>
      <c r="M34" s="22"/>
      <c r="N34" s="22"/>
      <c r="O34" s="22"/>
      <c r="P34" s="22"/>
    </row>
    <row r="35" spans="1:16" ht="39" customHeight="1" x14ac:dyDescent="0.2">
      <c r="A35" s="22"/>
      <c r="B35" s="35"/>
      <c r="C35" s="1183" t="s">
        <v>534</v>
      </c>
      <c r="D35" s="1184"/>
      <c r="E35" s="1185"/>
      <c r="F35" s="36">
        <v>3.96</v>
      </c>
      <c r="G35" s="37">
        <v>4.25</v>
      </c>
      <c r="H35" s="37">
        <v>4.12</v>
      </c>
      <c r="I35" s="37">
        <v>4.28</v>
      </c>
      <c r="J35" s="38">
        <v>4.25</v>
      </c>
      <c r="K35" s="22"/>
      <c r="L35" s="22"/>
      <c r="M35" s="22"/>
      <c r="N35" s="22"/>
      <c r="O35" s="22"/>
      <c r="P35" s="22"/>
    </row>
    <row r="36" spans="1:16" ht="39" customHeight="1" x14ac:dyDescent="0.2">
      <c r="A36" s="22"/>
      <c r="B36" s="35"/>
      <c r="C36" s="1183" t="s">
        <v>535</v>
      </c>
      <c r="D36" s="1184"/>
      <c r="E36" s="1185"/>
      <c r="F36" s="36">
        <v>6.74</v>
      </c>
      <c r="G36" s="37">
        <v>7.12</v>
      </c>
      <c r="H36" s="37">
        <v>11.67</v>
      </c>
      <c r="I36" s="37">
        <v>7.56</v>
      </c>
      <c r="J36" s="38">
        <v>3.84</v>
      </c>
      <c r="K36" s="22"/>
      <c r="L36" s="22"/>
      <c r="M36" s="22"/>
      <c r="N36" s="22"/>
      <c r="O36" s="22"/>
      <c r="P36" s="22"/>
    </row>
    <row r="37" spans="1:16" ht="39" customHeight="1" x14ac:dyDescent="0.2">
      <c r="A37" s="22"/>
      <c r="B37" s="35"/>
      <c r="C37" s="1183" t="s">
        <v>536</v>
      </c>
      <c r="D37" s="1184"/>
      <c r="E37" s="1185"/>
      <c r="F37" s="36">
        <v>1.02</v>
      </c>
      <c r="G37" s="37">
        <v>0.93</v>
      </c>
      <c r="H37" s="37">
        <v>0.77</v>
      </c>
      <c r="I37" s="37">
        <v>0.46</v>
      </c>
      <c r="J37" s="38">
        <v>0.97</v>
      </c>
      <c r="K37" s="22"/>
      <c r="L37" s="22"/>
      <c r="M37" s="22"/>
      <c r="N37" s="22"/>
      <c r="O37" s="22"/>
      <c r="P37" s="22"/>
    </row>
    <row r="38" spans="1:16" ht="39" customHeight="1" x14ac:dyDescent="0.2">
      <c r="A38" s="22"/>
      <c r="B38" s="35"/>
      <c r="C38" s="1183" t="s">
        <v>537</v>
      </c>
      <c r="D38" s="1184"/>
      <c r="E38" s="1185"/>
      <c r="F38" s="36">
        <v>0.28999999999999998</v>
      </c>
      <c r="G38" s="37">
        <v>0.28000000000000003</v>
      </c>
      <c r="H38" s="37">
        <v>0.01</v>
      </c>
      <c r="I38" s="37">
        <v>0.01</v>
      </c>
      <c r="J38" s="38">
        <v>0.01</v>
      </c>
      <c r="K38" s="22"/>
      <c r="L38" s="22"/>
      <c r="M38" s="22"/>
      <c r="N38" s="22"/>
      <c r="O38" s="22"/>
      <c r="P38" s="22"/>
    </row>
    <row r="39" spans="1:16" ht="39" customHeight="1" x14ac:dyDescent="0.2">
      <c r="A39" s="22"/>
      <c r="B39" s="35"/>
      <c r="C39" s="1183"/>
      <c r="D39" s="1184"/>
      <c r="E39" s="1185"/>
      <c r="F39" s="36"/>
      <c r="G39" s="37"/>
      <c r="H39" s="37"/>
      <c r="I39" s="37"/>
      <c r="J39" s="38"/>
      <c r="K39" s="22"/>
      <c r="L39" s="22"/>
      <c r="M39" s="22"/>
      <c r="N39" s="22"/>
      <c r="O39" s="22"/>
      <c r="P39" s="22"/>
    </row>
    <row r="40" spans="1:16" ht="39" customHeight="1" x14ac:dyDescent="0.2">
      <c r="A40" s="22"/>
      <c r="B40" s="35"/>
      <c r="C40" s="1183"/>
      <c r="D40" s="1184"/>
      <c r="E40" s="1185"/>
      <c r="F40" s="36"/>
      <c r="G40" s="37"/>
      <c r="H40" s="37"/>
      <c r="I40" s="37"/>
      <c r="J40" s="38"/>
      <c r="K40" s="22"/>
      <c r="L40" s="22"/>
      <c r="M40" s="22"/>
      <c r="N40" s="22"/>
      <c r="O40" s="22"/>
      <c r="P40" s="22"/>
    </row>
    <row r="41" spans="1:16" ht="39" customHeight="1" x14ac:dyDescent="0.2">
      <c r="A41" s="22"/>
      <c r="B41" s="35"/>
      <c r="C41" s="1183"/>
      <c r="D41" s="1184"/>
      <c r="E41" s="1185"/>
      <c r="F41" s="36"/>
      <c r="G41" s="37"/>
      <c r="H41" s="37"/>
      <c r="I41" s="37"/>
      <c r="J41" s="38"/>
      <c r="K41" s="22"/>
      <c r="L41" s="22"/>
      <c r="M41" s="22"/>
      <c r="N41" s="22"/>
      <c r="O41" s="22"/>
      <c r="P41" s="22"/>
    </row>
    <row r="42" spans="1:16" ht="39" customHeight="1" x14ac:dyDescent="0.2">
      <c r="A42" s="22"/>
      <c r="B42" s="39"/>
      <c r="C42" s="1183" t="s">
        <v>538</v>
      </c>
      <c r="D42" s="1184"/>
      <c r="E42" s="1185"/>
      <c r="F42" s="36" t="s">
        <v>486</v>
      </c>
      <c r="G42" s="37" t="s">
        <v>486</v>
      </c>
      <c r="H42" s="37" t="s">
        <v>486</v>
      </c>
      <c r="I42" s="37" t="s">
        <v>486</v>
      </c>
      <c r="J42" s="38" t="s">
        <v>486</v>
      </c>
      <c r="K42" s="22"/>
      <c r="L42" s="22"/>
      <c r="M42" s="22"/>
      <c r="N42" s="22"/>
      <c r="O42" s="22"/>
      <c r="P42" s="22"/>
    </row>
    <row r="43" spans="1:16" ht="39" customHeight="1" thickBot="1" x14ac:dyDescent="0.25">
      <c r="A43" s="22"/>
      <c r="B43" s="40"/>
      <c r="C43" s="1186" t="s">
        <v>539</v>
      </c>
      <c r="D43" s="1187"/>
      <c r="E43" s="1188"/>
      <c r="F43" s="41" t="s">
        <v>486</v>
      </c>
      <c r="G43" s="42" t="s">
        <v>486</v>
      </c>
      <c r="H43" s="42" t="s">
        <v>486</v>
      </c>
      <c r="I43" s="42" t="s">
        <v>486</v>
      </c>
      <c r="J43" s="43" t="s">
        <v>486</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tOHI1ug36gnGmSonlTWxgWoD8rhlTGylJ/RJMlgWBT40cctoiL8FzT2Weq8xpK6X5/2PCnT5H/tns7ExbPXJHA==" saltValue="FrHx/Pn5BuR40jfmYvGhP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2">
      <c r="A45" s="48"/>
      <c r="B45" s="1214" t="s">
        <v>9</v>
      </c>
      <c r="C45" s="1215"/>
      <c r="D45" s="58"/>
      <c r="E45" s="1220" t="s">
        <v>10</v>
      </c>
      <c r="F45" s="1220"/>
      <c r="G45" s="1220"/>
      <c r="H45" s="1220"/>
      <c r="I45" s="1220"/>
      <c r="J45" s="1221"/>
      <c r="K45" s="59">
        <v>522</v>
      </c>
      <c r="L45" s="60">
        <v>536</v>
      </c>
      <c r="M45" s="60">
        <v>562</v>
      </c>
      <c r="N45" s="60">
        <v>574</v>
      </c>
      <c r="O45" s="61">
        <v>518</v>
      </c>
      <c r="P45" s="48"/>
      <c r="Q45" s="48"/>
      <c r="R45" s="48"/>
      <c r="S45" s="48"/>
      <c r="T45" s="48"/>
      <c r="U45" s="48"/>
    </row>
    <row r="46" spans="1:21" ht="30.75" customHeight="1" x14ac:dyDescent="0.2">
      <c r="A46" s="48"/>
      <c r="B46" s="1216"/>
      <c r="C46" s="1217"/>
      <c r="D46" s="62"/>
      <c r="E46" s="1193" t="s">
        <v>11</v>
      </c>
      <c r="F46" s="1193"/>
      <c r="G46" s="1193"/>
      <c r="H46" s="1193"/>
      <c r="I46" s="1193"/>
      <c r="J46" s="1194"/>
      <c r="K46" s="63" t="s">
        <v>486</v>
      </c>
      <c r="L46" s="64" t="s">
        <v>486</v>
      </c>
      <c r="M46" s="64" t="s">
        <v>486</v>
      </c>
      <c r="N46" s="64" t="s">
        <v>486</v>
      </c>
      <c r="O46" s="65" t="s">
        <v>486</v>
      </c>
      <c r="P46" s="48"/>
      <c r="Q46" s="48"/>
      <c r="R46" s="48"/>
      <c r="S46" s="48"/>
      <c r="T46" s="48"/>
      <c r="U46" s="48"/>
    </row>
    <row r="47" spans="1:21" ht="30.75" customHeight="1" x14ac:dyDescent="0.2">
      <c r="A47" s="48"/>
      <c r="B47" s="1216"/>
      <c r="C47" s="1217"/>
      <c r="D47" s="62"/>
      <c r="E47" s="1193" t="s">
        <v>12</v>
      </c>
      <c r="F47" s="1193"/>
      <c r="G47" s="1193"/>
      <c r="H47" s="1193"/>
      <c r="I47" s="1193"/>
      <c r="J47" s="1194"/>
      <c r="K47" s="63" t="s">
        <v>486</v>
      </c>
      <c r="L47" s="64" t="s">
        <v>486</v>
      </c>
      <c r="M47" s="64" t="s">
        <v>486</v>
      </c>
      <c r="N47" s="64" t="s">
        <v>486</v>
      </c>
      <c r="O47" s="65" t="s">
        <v>486</v>
      </c>
      <c r="P47" s="48"/>
      <c r="Q47" s="48"/>
      <c r="R47" s="48"/>
      <c r="S47" s="48"/>
      <c r="T47" s="48"/>
      <c r="U47" s="48"/>
    </row>
    <row r="48" spans="1:21" ht="30.75" customHeight="1" x14ac:dyDescent="0.2">
      <c r="A48" s="48"/>
      <c r="B48" s="1216"/>
      <c r="C48" s="1217"/>
      <c r="D48" s="62"/>
      <c r="E48" s="1193" t="s">
        <v>13</v>
      </c>
      <c r="F48" s="1193"/>
      <c r="G48" s="1193"/>
      <c r="H48" s="1193"/>
      <c r="I48" s="1193"/>
      <c r="J48" s="1194"/>
      <c r="K48" s="63">
        <v>64</v>
      </c>
      <c r="L48" s="64">
        <v>80</v>
      </c>
      <c r="M48" s="64">
        <v>81</v>
      </c>
      <c r="N48" s="64">
        <v>82</v>
      </c>
      <c r="O48" s="65">
        <v>86</v>
      </c>
      <c r="P48" s="48"/>
      <c r="Q48" s="48"/>
      <c r="R48" s="48"/>
      <c r="S48" s="48"/>
      <c r="T48" s="48"/>
      <c r="U48" s="48"/>
    </row>
    <row r="49" spans="1:21" ht="30.75" customHeight="1" x14ac:dyDescent="0.2">
      <c r="A49" s="48"/>
      <c r="B49" s="1216"/>
      <c r="C49" s="1217"/>
      <c r="D49" s="62"/>
      <c r="E49" s="1193" t="s">
        <v>14</v>
      </c>
      <c r="F49" s="1193"/>
      <c r="G49" s="1193"/>
      <c r="H49" s="1193"/>
      <c r="I49" s="1193"/>
      <c r="J49" s="1194"/>
      <c r="K49" s="63">
        <v>50</v>
      </c>
      <c r="L49" s="64">
        <v>55</v>
      </c>
      <c r="M49" s="64">
        <v>53</v>
      </c>
      <c r="N49" s="64">
        <v>62</v>
      </c>
      <c r="O49" s="65">
        <v>63</v>
      </c>
      <c r="P49" s="48"/>
      <c r="Q49" s="48"/>
      <c r="R49" s="48"/>
      <c r="S49" s="48"/>
      <c r="T49" s="48"/>
      <c r="U49" s="48"/>
    </row>
    <row r="50" spans="1:21" ht="30.75" customHeight="1" x14ac:dyDescent="0.2">
      <c r="A50" s="48"/>
      <c r="B50" s="1216"/>
      <c r="C50" s="1217"/>
      <c r="D50" s="62"/>
      <c r="E50" s="1193" t="s">
        <v>15</v>
      </c>
      <c r="F50" s="1193"/>
      <c r="G50" s="1193"/>
      <c r="H50" s="1193"/>
      <c r="I50" s="1193"/>
      <c r="J50" s="1194"/>
      <c r="K50" s="63" t="s">
        <v>486</v>
      </c>
      <c r="L50" s="64" t="s">
        <v>486</v>
      </c>
      <c r="M50" s="64" t="s">
        <v>486</v>
      </c>
      <c r="N50" s="64" t="s">
        <v>486</v>
      </c>
      <c r="O50" s="65" t="s">
        <v>486</v>
      </c>
      <c r="P50" s="48"/>
      <c r="Q50" s="48"/>
      <c r="R50" s="48"/>
      <c r="S50" s="48"/>
      <c r="T50" s="48"/>
      <c r="U50" s="48"/>
    </row>
    <row r="51" spans="1:21" ht="30.75" customHeight="1" x14ac:dyDescent="0.2">
      <c r="A51" s="48"/>
      <c r="B51" s="1218"/>
      <c r="C51" s="1219"/>
      <c r="D51" s="66"/>
      <c r="E51" s="1193" t="s">
        <v>16</v>
      </c>
      <c r="F51" s="1193"/>
      <c r="G51" s="1193"/>
      <c r="H51" s="1193"/>
      <c r="I51" s="1193"/>
      <c r="J51" s="1194"/>
      <c r="K51" s="63">
        <v>0</v>
      </c>
      <c r="L51" s="64">
        <v>0</v>
      </c>
      <c r="M51" s="64" t="s">
        <v>486</v>
      </c>
      <c r="N51" s="64" t="s">
        <v>486</v>
      </c>
      <c r="O51" s="65" t="s">
        <v>486</v>
      </c>
      <c r="P51" s="48"/>
      <c r="Q51" s="48"/>
      <c r="R51" s="48"/>
      <c r="S51" s="48"/>
      <c r="T51" s="48"/>
      <c r="U51" s="48"/>
    </row>
    <row r="52" spans="1:21" ht="30.75" customHeight="1" x14ac:dyDescent="0.2">
      <c r="A52" s="48"/>
      <c r="B52" s="1191" t="s">
        <v>17</v>
      </c>
      <c r="C52" s="1192"/>
      <c r="D52" s="66"/>
      <c r="E52" s="1193" t="s">
        <v>18</v>
      </c>
      <c r="F52" s="1193"/>
      <c r="G52" s="1193"/>
      <c r="H52" s="1193"/>
      <c r="I52" s="1193"/>
      <c r="J52" s="1194"/>
      <c r="K52" s="63">
        <v>407</v>
      </c>
      <c r="L52" s="64">
        <v>422</v>
      </c>
      <c r="M52" s="64">
        <v>445</v>
      </c>
      <c r="N52" s="64">
        <v>418</v>
      </c>
      <c r="O52" s="65">
        <v>413</v>
      </c>
      <c r="P52" s="48"/>
      <c r="Q52" s="48"/>
      <c r="R52" s="48"/>
      <c r="S52" s="48"/>
      <c r="T52" s="48"/>
      <c r="U52" s="48"/>
    </row>
    <row r="53" spans="1:21" ht="30.75" customHeight="1" thickBot="1" x14ac:dyDescent="0.25">
      <c r="A53" s="48"/>
      <c r="B53" s="1195" t="s">
        <v>19</v>
      </c>
      <c r="C53" s="1196"/>
      <c r="D53" s="67"/>
      <c r="E53" s="1197" t="s">
        <v>20</v>
      </c>
      <c r="F53" s="1197"/>
      <c r="G53" s="1197"/>
      <c r="H53" s="1197"/>
      <c r="I53" s="1197"/>
      <c r="J53" s="1198"/>
      <c r="K53" s="68">
        <v>229</v>
      </c>
      <c r="L53" s="69">
        <v>249</v>
      </c>
      <c r="M53" s="69">
        <v>251</v>
      </c>
      <c r="N53" s="69">
        <v>300</v>
      </c>
      <c r="O53" s="70">
        <v>254</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540</v>
      </c>
      <c r="L57" s="81" t="s">
        <v>541</v>
      </c>
      <c r="M57" s="81" t="s">
        <v>542</v>
      </c>
      <c r="N57" s="81" t="s">
        <v>543</v>
      </c>
      <c r="O57" s="82" t="s">
        <v>544</v>
      </c>
      <c r="P57" s="48"/>
      <c r="Q57" s="48"/>
      <c r="R57" s="48"/>
      <c r="S57" s="48"/>
      <c r="T57" s="48"/>
      <c r="U57" s="48"/>
    </row>
    <row r="58" spans="1:21" ht="31.5" customHeight="1" x14ac:dyDescent="0.2">
      <c r="B58" s="1199" t="s">
        <v>24</v>
      </c>
      <c r="C58" s="1200"/>
      <c r="D58" s="1205" t="s">
        <v>25</v>
      </c>
      <c r="E58" s="1206"/>
      <c r="F58" s="1206"/>
      <c r="G58" s="1206"/>
      <c r="H58" s="1206"/>
      <c r="I58" s="1206"/>
      <c r="J58" s="1207"/>
      <c r="K58" s="83"/>
      <c r="L58" s="84"/>
      <c r="M58" s="84"/>
      <c r="N58" s="84"/>
      <c r="O58" s="85"/>
    </row>
    <row r="59" spans="1:21" ht="31.5" customHeight="1" x14ac:dyDescent="0.2">
      <c r="B59" s="1201"/>
      <c r="C59" s="1202"/>
      <c r="D59" s="1208" t="s">
        <v>26</v>
      </c>
      <c r="E59" s="1209"/>
      <c r="F59" s="1209"/>
      <c r="G59" s="1209"/>
      <c r="H59" s="1209"/>
      <c r="I59" s="1209"/>
      <c r="J59" s="1210"/>
      <c r="K59" s="86"/>
      <c r="L59" s="87"/>
      <c r="M59" s="87"/>
      <c r="N59" s="87"/>
      <c r="O59" s="88"/>
    </row>
    <row r="60" spans="1:21" ht="31.5" customHeight="1" thickBot="1" x14ac:dyDescent="0.25">
      <c r="B60" s="1203"/>
      <c r="C60" s="1204"/>
      <c r="D60" s="1211" t="s">
        <v>27</v>
      </c>
      <c r="E60" s="1212"/>
      <c r="F60" s="1212"/>
      <c r="G60" s="1212"/>
      <c r="H60" s="1212"/>
      <c r="I60" s="1212"/>
      <c r="J60" s="1213"/>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vILA9pUrFBcFRRUIW9fj5qk6sLSgybbsyVRO84IyLOyFl/VNnoQ0pRZZDmahp29NaGDBIXL7qPFqvc1C7RW8Mg==" saltValue="54E+kQY2XcJ0ppAcTaiX8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524</v>
      </c>
      <c r="J40" s="103" t="s">
        <v>525</v>
      </c>
      <c r="K40" s="103" t="s">
        <v>526</v>
      </c>
      <c r="L40" s="103" t="s">
        <v>527</v>
      </c>
      <c r="M40" s="104" t="s">
        <v>528</v>
      </c>
    </row>
    <row r="41" spans="2:13" ht="27.75" customHeight="1" x14ac:dyDescent="0.2">
      <c r="B41" s="1234" t="s">
        <v>30</v>
      </c>
      <c r="C41" s="1235"/>
      <c r="D41" s="105"/>
      <c r="E41" s="1236" t="s">
        <v>31</v>
      </c>
      <c r="F41" s="1236"/>
      <c r="G41" s="1236"/>
      <c r="H41" s="1237"/>
      <c r="I41" s="355">
        <v>4593</v>
      </c>
      <c r="J41" s="356">
        <v>4416</v>
      </c>
      <c r="K41" s="356">
        <v>4209</v>
      </c>
      <c r="L41" s="356">
        <v>3747</v>
      </c>
      <c r="M41" s="357">
        <v>3466</v>
      </c>
    </row>
    <row r="42" spans="2:13" ht="27.75" customHeight="1" x14ac:dyDescent="0.2">
      <c r="B42" s="1224"/>
      <c r="C42" s="1225"/>
      <c r="D42" s="106"/>
      <c r="E42" s="1228" t="s">
        <v>32</v>
      </c>
      <c r="F42" s="1228"/>
      <c r="G42" s="1228"/>
      <c r="H42" s="1229"/>
      <c r="I42" s="358" t="s">
        <v>486</v>
      </c>
      <c r="J42" s="359" t="s">
        <v>486</v>
      </c>
      <c r="K42" s="359" t="s">
        <v>486</v>
      </c>
      <c r="L42" s="359" t="s">
        <v>486</v>
      </c>
      <c r="M42" s="360" t="s">
        <v>486</v>
      </c>
    </row>
    <row r="43" spans="2:13" ht="27.75" customHeight="1" x14ac:dyDescent="0.2">
      <c r="B43" s="1224"/>
      <c r="C43" s="1225"/>
      <c r="D43" s="106"/>
      <c r="E43" s="1228" t="s">
        <v>33</v>
      </c>
      <c r="F43" s="1228"/>
      <c r="G43" s="1228"/>
      <c r="H43" s="1229"/>
      <c r="I43" s="358">
        <v>702</v>
      </c>
      <c r="J43" s="359">
        <v>709</v>
      </c>
      <c r="K43" s="359">
        <v>657</v>
      </c>
      <c r="L43" s="359">
        <v>685</v>
      </c>
      <c r="M43" s="360">
        <v>694</v>
      </c>
    </row>
    <row r="44" spans="2:13" ht="27.75" customHeight="1" x14ac:dyDescent="0.2">
      <c r="B44" s="1224"/>
      <c r="C44" s="1225"/>
      <c r="D44" s="106"/>
      <c r="E44" s="1228" t="s">
        <v>34</v>
      </c>
      <c r="F44" s="1228"/>
      <c r="G44" s="1228"/>
      <c r="H44" s="1229"/>
      <c r="I44" s="358">
        <v>586</v>
      </c>
      <c r="J44" s="359">
        <v>568</v>
      </c>
      <c r="K44" s="359">
        <v>526</v>
      </c>
      <c r="L44" s="359">
        <v>488</v>
      </c>
      <c r="M44" s="360">
        <v>428</v>
      </c>
    </row>
    <row r="45" spans="2:13" ht="27.75" customHeight="1" x14ac:dyDescent="0.2">
      <c r="B45" s="1224"/>
      <c r="C45" s="1225"/>
      <c r="D45" s="106"/>
      <c r="E45" s="1228" t="s">
        <v>35</v>
      </c>
      <c r="F45" s="1228"/>
      <c r="G45" s="1228"/>
      <c r="H45" s="1229"/>
      <c r="I45" s="358">
        <v>952</v>
      </c>
      <c r="J45" s="359">
        <v>918</v>
      </c>
      <c r="K45" s="359">
        <v>887</v>
      </c>
      <c r="L45" s="359">
        <v>939</v>
      </c>
      <c r="M45" s="360">
        <v>894</v>
      </c>
    </row>
    <row r="46" spans="2:13" ht="27.75" customHeight="1" x14ac:dyDescent="0.2">
      <c r="B46" s="1224"/>
      <c r="C46" s="1225"/>
      <c r="D46" s="107"/>
      <c r="E46" s="1228" t="s">
        <v>36</v>
      </c>
      <c r="F46" s="1228"/>
      <c r="G46" s="1228"/>
      <c r="H46" s="1229"/>
      <c r="I46" s="358" t="s">
        <v>486</v>
      </c>
      <c r="J46" s="359" t="s">
        <v>486</v>
      </c>
      <c r="K46" s="359" t="s">
        <v>486</v>
      </c>
      <c r="L46" s="359" t="s">
        <v>486</v>
      </c>
      <c r="M46" s="360" t="s">
        <v>486</v>
      </c>
    </row>
    <row r="47" spans="2:13" ht="27.75" customHeight="1" x14ac:dyDescent="0.2">
      <c r="B47" s="1224"/>
      <c r="C47" s="1225"/>
      <c r="D47" s="108"/>
      <c r="E47" s="1238" t="s">
        <v>37</v>
      </c>
      <c r="F47" s="1239"/>
      <c r="G47" s="1239"/>
      <c r="H47" s="1240"/>
      <c r="I47" s="358" t="s">
        <v>486</v>
      </c>
      <c r="J47" s="359" t="s">
        <v>486</v>
      </c>
      <c r="K47" s="359" t="s">
        <v>486</v>
      </c>
      <c r="L47" s="359" t="s">
        <v>486</v>
      </c>
      <c r="M47" s="360" t="s">
        <v>486</v>
      </c>
    </row>
    <row r="48" spans="2:13" ht="27.75" customHeight="1" x14ac:dyDescent="0.2">
      <c r="B48" s="1224"/>
      <c r="C48" s="1225"/>
      <c r="D48" s="106"/>
      <c r="E48" s="1228" t="s">
        <v>38</v>
      </c>
      <c r="F48" s="1228"/>
      <c r="G48" s="1228"/>
      <c r="H48" s="1229"/>
      <c r="I48" s="358" t="s">
        <v>486</v>
      </c>
      <c r="J48" s="359" t="s">
        <v>486</v>
      </c>
      <c r="K48" s="359" t="s">
        <v>486</v>
      </c>
      <c r="L48" s="359" t="s">
        <v>486</v>
      </c>
      <c r="M48" s="360" t="s">
        <v>486</v>
      </c>
    </row>
    <row r="49" spans="2:13" ht="27.75" customHeight="1" x14ac:dyDescent="0.2">
      <c r="B49" s="1226"/>
      <c r="C49" s="1227"/>
      <c r="D49" s="106"/>
      <c r="E49" s="1228" t="s">
        <v>39</v>
      </c>
      <c r="F49" s="1228"/>
      <c r="G49" s="1228"/>
      <c r="H49" s="1229"/>
      <c r="I49" s="358" t="s">
        <v>486</v>
      </c>
      <c r="J49" s="359" t="s">
        <v>486</v>
      </c>
      <c r="K49" s="359" t="s">
        <v>486</v>
      </c>
      <c r="L49" s="359" t="s">
        <v>486</v>
      </c>
      <c r="M49" s="360" t="s">
        <v>486</v>
      </c>
    </row>
    <row r="50" spans="2:13" ht="27.75" customHeight="1" x14ac:dyDescent="0.2">
      <c r="B50" s="1222" t="s">
        <v>40</v>
      </c>
      <c r="C50" s="1223"/>
      <c r="D50" s="109"/>
      <c r="E50" s="1228" t="s">
        <v>41</v>
      </c>
      <c r="F50" s="1228"/>
      <c r="G50" s="1228"/>
      <c r="H50" s="1229"/>
      <c r="I50" s="358">
        <v>2225</v>
      </c>
      <c r="J50" s="359">
        <v>2310</v>
      </c>
      <c r="K50" s="359">
        <v>2542</v>
      </c>
      <c r="L50" s="359">
        <v>2773</v>
      </c>
      <c r="M50" s="360">
        <v>2941</v>
      </c>
    </row>
    <row r="51" spans="2:13" ht="27.75" customHeight="1" x14ac:dyDescent="0.2">
      <c r="B51" s="1224"/>
      <c r="C51" s="1225"/>
      <c r="D51" s="106"/>
      <c r="E51" s="1228" t="s">
        <v>42</v>
      </c>
      <c r="F51" s="1228"/>
      <c r="G51" s="1228"/>
      <c r="H51" s="1229"/>
      <c r="I51" s="358" t="s">
        <v>486</v>
      </c>
      <c r="J51" s="359" t="s">
        <v>486</v>
      </c>
      <c r="K51" s="359" t="s">
        <v>486</v>
      </c>
      <c r="L51" s="359" t="s">
        <v>486</v>
      </c>
      <c r="M51" s="360" t="s">
        <v>486</v>
      </c>
    </row>
    <row r="52" spans="2:13" ht="27.75" customHeight="1" x14ac:dyDescent="0.2">
      <c r="B52" s="1226"/>
      <c r="C52" s="1227"/>
      <c r="D52" s="106"/>
      <c r="E52" s="1228" t="s">
        <v>43</v>
      </c>
      <c r="F52" s="1228"/>
      <c r="G52" s="1228"/>
      <c r="H52" s="1229"/>
      <c r="I52" s="358">
        <v>4459</v>
      </c>
      <c r="J52" s="359">
        <v>4393</v>
      </c>
      <c r="K52" s="359">
        <v>4183</v>
      </c>
      <c r="L52" s="359">
        <v>3942</v>
      </c>
      <c r="M52" s="360">
        <v>3762</v>
      </c>
    </row>
    <row r="53" spans="2:13" ht="27.75" customHeight="1" thickBot="1" x14ac:dyDescent="0.25">
      <c r="B53" s="1230" t="s">
        <v>19</v>
      </c>
      <c r="C53" s="1231"/>
      <c r="D53" s="110"/>
      <c r="E53" s="1232" t="s">
        <v>44</v>
      </c>
      <c r="F53" s="1232"/>
      <c r="G53" s="1232"/>
      <c r="H53" s="1233"/>
      <c r="I53" s="361">
        <v>149</v>
      </c>
      <c r="J53" s="362">
        <v>-92</v>
      </c>
      <c r="K53" s="362">
        <v>-444</v>
      </c>
      <c r="L53" s="362">
        <v>-857</v>
      </c>
      <c r="M53" s="363">
        <v>-1220</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SoAzMlrX5s7PLFff1Yjd4ULpgJpuKTSYNFwqfnpUyXszCIPACeF6opqCSl9vwTvZCG79duFA2q/v4ZbZFbtZFQ==" saltValue="UMqmNPUBINI79gUuT84ZK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526</v>
      </c>
      <c r="G54" s="119" t="s">
        <v>527</v>
      </c>
      <c r="H54" s="120" t="s">
        <v>528</v>
      </c>
    </row>
    <row r="55" spans="2:8" ht="52.5" customHeight="1" x14ac:dyDescent="0.2">
      <c r="B55" s="121"/>
      <c r="C55" s="1249" t="s">
        <v>46</v>
      </c>
      <c r="D55" s="1249"/>
      <c r="E55" s="1250"/>
      <c r="F55" s="122">
        <v>1240</v>
      </c>
      <c r="G55" s="122">
        <v>1440</v>
      </c>
      <c r="H55" s="123">
        <v>1581</v>
      </c>
    </row>
    <row r="56" spans="2:8" ht="52.5" customHeight="1" x14ac:dyDescent="0.2">
      <c r="B56" s="124"/>
      <c r="C56" s="1251" t="s">
        <v>47</v>
      </c>
      <c r="D56" s="1251"/>
      <c r="E56" s="1252"/>
      <c r="F56" s="125">
        <v>304</v>
      </c>
      <c r="G56" s="125">
        <v>354</v>
      </c>
      <c r="H56" s="126">
        <v>354</v>
      </c>
    </row>
    <row r="57" spans="2:8" ht="53.25" customHeight="1" x14ac:dyDescent="0.2">
      <c r="B57" s="124"/>
      <c r="C57" s="1253" t="s">
        <v>48</v>
      </c>
      <c r="D57" s="1253"/>
      <c r="E57" s="1254"/>
      <c r="F57" s="127">
        <v>640</v>
      </c>
      <c r="G57" s="127">
        <v>621</v>
      </c>
      <c r="H57" s="128">
        <v>646</v>
      </c>
    </row>
    <row r="58" spans="2:8" ht="45.75" customHeight="1" x14ac:dyDescent="0.2">
      <c r="B58" s="129"/>
      <c r="C58" s="1241" t="s">
        <v>555</v>
      </c>
      <c r="D58" s="1242"/>
      <c r="E58" s="1243"/>
      <c r="F58" s="130">
        <v>328</v>
      </c>
      <c r="G58" s="130">
        <v>328</v>
      </c>
      <c r="H58" s="131">
        <v>328</v>
      </c>
    </row>
    <row r="59" spans="2:8" ht="45.75" customHeight="1" x14ac:dyDescent="0.2">
      <c r="B59" s="129"/>
      <c r="C59" s="1241" t="s">
        <v>556</v>
      </c>
      <c r="D59" s="1242"/>
      <c r="E59" s="1243"/>
      <c r="F59" s="130">
        <v>215</v>
      </c>
      <c r="G59" s="130">
        <v>216</v>
      </c>
      <c r="H59" s="131">
        <v>216</v>
      </c>
    </row>
    <row r="60" spans="2:8" ht="45.75" customHeight="1" x14ac:dyDescent="0.2">
      <c r="B60" s="129"/>
      <c r="C60" s="1241" t="s">
        <v>557</v>
      </c>
      <c r="D60" s="1242"/>
      <c r="E60" s="1243"/>
      <c r="F60" s="130">
        <v>60</v>
      </c>
      <c r="G60" s="130">
        <v>41</v>
      </c>
      <c r="H60" s="131">
        <v>24</v>
      </c>
    </row>
    <row r="61" spans="2:8" ht="45.75" customHeight="1" x14ac:dyDescent="0.2">
      <c r="B61" s="129"/>
      <c r="C61" s="1241" t="s">
        <v>559</v>
      </c>
      <c r="D61" s="1242"/>
      <c r="E61" s="1243"/>
      <c r="F61" s="130"/>
      <c r="G61" s="130"/>
      <c r="H61" s="131">
        <v>50</v>
      </c>
    </row>
    <row r="62" spans="2:8" ht="45.75" customHeight="1" thickBot="1" x14ac:dyDescent="0.25">
      <c r="B62" s="132"/>
      <c r="C62" s="1244" t="s">
        <v>558</v>
      </c>
      <c r="D62" s="1245"/>
      <c r="E62" s="1246"/>
      <c r="F62" s="133">
        <v>18</v>
      </c>
      <c r="G62" s="133">
        <v>19</v>
      </c>
      <c r="H62" s="134">
        <v>14</v>
      </c>
    </row>
    <row r="63" spans="2:8" ht="52.5" customHeight="1" thickBot="1" x14ac:dyDescent="0.25">
      <c r="B63" s="135"/>
      <c r="C63" s="1247" t="s">
        <v>49</v>
      </c>
      <c r="D63" s="1247"/>
      <c r="E63" s="1248"/>
      <c r="F63" s="136">
        <v>2184</v>
      </c>
      <c r="G63" s="136">
        <v>2415</v>
      </c>
      <c r="H63" s="137">
        <v>2581</v>
      </c>
    </row>
    <row r="64" spans="2:8" ht="13.2" x14ac:dyDescent="0.2"/>
  </sheetData>
  <sheetProtection algorithmName="SHA-512" hashValue="ahuZ1LXBOhcPUw9xQkpWrXZLMio0jNMLiZXlGcL42IPkCUDK8LxaD9NLvbJXbaa29wdLVQQxYxtJbOAC1BO8yw==" saltValue="swOTLdqI6QDSzSP2hQgHy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570</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571</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3" t="s">
        <v>579</v>
      </c>
      <c r="AO43" s="1264"/>
      <c r="AP43" s="1264"/>
      <c r="AQ43" s="1264"/>
      <c r="AR43" s="1264"/>
      <c r="AS43" s="1264"/>
      <c r="AT43" s="1264"/>
      <c r="AU43" s="1264"/>
      <c r="AV43" s="1264"/>
      <c r="AW43" s="1264"/>
      <c r="AX43" s="1264"/>
      <c r="AY43" s="1264"/>
      <c r="AZ43" s="1264"/>
      <c r="BA43" s="1264"/>
      <c r="BB43" s="1264"/>
      <c r="BC43" s="1264"/>
      <c r="BD43" s="1264"/>
      <c r="BE43" s="1264"/>
      <c r="BF43" s="1264"/>
      <c r="BG43" s="1264"/>
      <c r="BH43" s="1264"/>
      <c r="BI43" s="1264"/>
      <c r="BJ43" s="1264"/>
      <c r="BK43" s="1264"/>
      <c r="BL43" s="1264"/>
      <c r="BM43" s="1264"/>
      <c r="BN43" s="1264"/>
      <c r="BO43" s="1264"/>
      <c r="BP43" s="1264"/>
      <c r="BQ43" s="1264"/>
      <c r="BR43" s="1264"/>
      <c r="BS43" s="1264"/>
      <c r="BT43" s="1264"/>
      <c r="BU43" s="1264"/>
      <c r="BV43" s="1264"/>
      <c r="BW43" s="1264"/>
      <c r="BX43" s="1264"/>
      <c r="BY43" s="1264"/>
      <c r="BZ43" s="1264"/>
      <c r="CA43" s="1264"/>
      <c r="CB43" s="1264"/>
      <c r="CC43" s="1264"/>
      <c r="CD43" s="1264"/>
      <c r="CE43" s="1264"/>
      <c r="CF43" s="1264"/>
      <c r="CG43" s="1264"/>
      <c r="CH43" s="1264"/>
      <c r="CI43" s="1264"/>
      <c r="CJ43" s="1264"/>
      <c r="CK43" s="1264"/>
      <c r="CL43" s="1264"/>
      <c r="CM43" s="1264"/>
      <c r="CN43" s="1264"/>
      <c r="CO43" s="1264"/>
      <c r="CP43" s="1264"/>
      <c r="CQ43" s="1264"/>
      <c r="CR43" s="1264"/>
      <c r="CS43" s="1264"/>
      <c r="CT43" s="1264"/>
      <c r="CU43" s="1264"/>
      <c r="CV43" s="1264"/>
      <c r="CW43" s="1264"/>
      <c r="CX43" s="1264"/>
      <c r="CY43" s="1264"/>
      <c r="CZ43" s="1264"/>
      <c r="DA43" s="1264"/>
      <c r="DB43" s="1264"/>
      <c r="DC43" s="1265"/>
    </row>
    <row r="44" spans="2:109" ht="13.2" x14ac:dyDescent="0.2">
      <c r="B44" s="372"/>
      <c r="AN44" s="1266"/>
      <c r="AO44" s="1267"/>
      <c r="AP44" s="1267"/>
      <c r="AQ44" s="1267"/>
      <c r="AR44" s="1267"/>
      <c r="AS44" s="1267"/>
      <c r="AT44" s="1267"/>
      <c r="AU44" s="1267"/>
      <c r="AV44" s="1267"/>
      <c r="AW44" s="1267"/>
      <c r="AX44" s="1267"/>
      <c r="AY44" s="1267"/>
      <c r="AZ44" s="1267"/>
      <c r="BA44" s="1267"/>
      <c r="BB44" s="1267"/>
      <c r="BC44" s="1267"/>
      <c r="BD44" s="1267"/>
      <c r="BE44" s="1267"/>
      <c r="BF44" s="1267"/>
      <c r="BG44" s="1267"/>
      <c r="BH44" s="1267"/>
      <c r="BI44" s="1267"/>
      <c r="BJ44" s="1267"/>
      <c r="BK44" s="1267"/>
      <c r="BL44" s="1267"/>
      <c r="BM44" s="1267"/>
      <c r="BN44" s="1267"/>
      <c r="BO44" s="1267"/>
      <c r="BP44" s="1267"/>
      <c r="BQ44" s="1267"/>
      <c r="BR44" s="1267"/>
      <c r="BS44" s="1267"/>
      <c r="BT44" s="1267"/>
      <c r="BU44" s="1267"/>
      <c r="BV44" s="1267"/>
      <c r="BW44" s="1267"/>
      <c r="BX44" s="1267"/>
      <c r="BY44" s="1267"/>
      <c r="BZ44" s="1267"/>
      <c r="CA44" s="1267"/>
      <c r="CB44" s="1267"/>
      <c r="CC44" s="1267"/>
      <c r="CD44" s="1267"/>
      <c r="CE44" s="1267"/>
      <c r="CF44" s="1267"/>
      <c r="CG44" s="1267"/>
      <c r="CH44" s="1267"/>
      <c r="CI44" s="1267"/>
      <c r="CJ44" s="1267"/>
      <c r="CK44" s="1267"/>
      <c r="CL44" s="1267"/>
      <c r="CM44" s="1267"/>
      <c r="CN44" s="1267"/>
      <c r="CO44" s="1267"/>
      <c r="CP44" s="1267"/>
      <c r="CQ44" s="1267"/>
      <c r="CR44" s="1267"/>
      <c r="CS44" s="1267"/>
      <c r="CT44" s="1267"/>
      <c r="CU44" s="1267"/>
      <c r="CV44" s="1267"/>
      <c r="CW44" s="1267"/>
      <c r="CX44" s="1267"/>
      <c r="CY44" s="1267"/>
      <c r="CZ44" s="1267"/>
      <c r="DA44" s="1267"/>
      <c r="DB44" s="1267"/>
      <c r="DC44" s="1268"/>
    </row>
    <row r="45" spans="2:109" ht="13.2" x14ac:dyDescent="0.2">
      <c r="B45" s="372"/>
      <c r="AN45" s="1266"/>
      <c r="AO45" s="1267"/>
      <c r="AP45" s="1267"/>
      <c r="AQ45" s="1267"/>
      <c r="AR45" s="1267"/>
      <c r="AS45" s="1267"/>
      <c r="AT45" s="1267"/>
      <c r="AU45" s="1267"/>
      <c r="AV45" s="1267"/>
      <c r="AW45" s="1267"/>
      <c r="AX45" s="1267"/>
      <c r="AY45" s="1267"/>
      <c r="AZ45" s="1267"/>
      <c r="BA45" s="1267"/>
      <c r="BB45" s="1267"/>
      <c r="BC45" s="1267"/>
      <c r="BD45" s="1267"/>
      <c r="BE45" s="1267"/>
      <c r="BF45" s="1267"/>
      <c r="BG45" s="1267"/>
      <c r="BH45" s="1267"/>
      <c r="BI45" s="1267"/>
      <c r="BJ45" s="1267"/>
      <c r="BK45" s="1267"/>
      <c r="BL45" s="1267"/>
      <c r="BM45" s="1267"/>
      <c r="BN45" s="1267"/>
      <c r="BO45" s="1267"/>
      <c r="BP45" s="1267"/>
      <c r="BQ45" s="1267"/>
      <c r="BR45" s="1267"/>
      <c r="BS45" s="1267"/>
      <c r="BT45" s="1267"/>
      <c r="BU45" s="1267"/>
      <c r="BV45" s="1267"/>
      <c r="BW45" s="1267"/>
      <c r="BX45" s="1267"/>
      <c r="BY45" s="1267"/>
      <c r="BZ45" s="1267"/>
      <c r="CA45" s="1267"/>
      <c r="CB45" s="1267"/>
      <c r="CC45" s="1267"/>
      <c r="CD45" s="1267"/>
      <c r="CE45" s="1267"/>
      <c r="CF45" s="1267"/>
      <c r="CG45" s="1267"/>
      <c r="CH45" s="1267"/>
      <c r="CI45" s="1267"/>
      <c r="CJ45" s="1267"/>
      <c r="CK45" s="1267"/>
      <c r="CL45" s="1267"/>
      <c r="CM45" s="1267"/>
      <c r="CN45" s="1267"/>
      <c r="CO45" s="1267"/>
      <c r="CP45" s="1267"/>
      <c r="CQ45" s="1267"/>
      <c r="CR45" s="1267"/>
      <c r="CS45" s="1267"/>
      <c r="CT45" s="1267"/>
      <c r="CU45" s="1267"/>
      <c r="CV45" s="1267"/>
      <c r="CW45" s="1267"/>
      <c r="CX45" s="1267"/>
      <c r="CY45" s="1267"/>
      <c r="CZ45" s="1267"/>
      <c r="DA45" s="1267"/>
      <c r="DB45" s="1267"/>
      <c r="DC45" s="1268"/>
    </row>
    <row r="46" spans="2:109" ht="13.2" x14ac:dyDescent="0.2">
      <c r="B46" s="372"/>
      <c r="AN46" s="1266"/>
      <c r="AO46" s="1267"/>
      <c r="AP46" s="1267"/>
      <c r="AQ46" s="1267"/>
      <c r="AR46" s="1267"/>
      <c r="AS46" s="1267"/>
      <c r="AT46" s="1267"/>
      <c r="AU46" s="1267"/>
      <c r="AV46" s="1267"/>
      <c r="AW46" s="1267"/>
      <c r="AX46" s="1267"/>
      <c r="AY46" s="1267"/>
      <c r="AZ46" s="1267"/>
      <c r="BA46" s="1267"/>
      <c r="BB46" s="1267"/>
      <c r="BC46" s="1267"/>
      <c r="BD46" s="1267"/>
      <c r="BE46" s="1267"/>
      <c r="BF46" s="1267"/>
      <c r="BG46" s="1267"/>
      <c r="BH46" s="1267"/>
      <c r="BI46" s="1267"/>
      <c r="BJ46" s="1267"/>
      <c r="BK46" s="1267"/>
      <c r="BL46" s="1267"/>
      <c r="BM46" s="1267"/>
      <c r="BN46" s="1267"/>
      <c r="BO46" s="1267"/>
      <c r="BP46" s="1267"/>
      <c r="BQ46" s="1267"/>
      <c r="BR46" s="1267"/>
      <c r="BS46" s="1267"/>
      <c r="BT46" s="1267"/>
      <c r="BU46" s="1267"/>
      <c r="BV46" s="1267"/>
      <c r="BW46" s="1267"/>
      <c r="BX46" s="1267"/>
      <c r="BY46" s="1267"/>
      <c r="BZ46" s="1267"/>
      <c r="CA46" s="1267"/>
      <c r="CB46" s="1267"/>
      <c r="CC46" s="1267"/>
      <c r="CD46" s="1267"/>
      <c r="CE46" s="1267"/>
      <c r="CF46" s="1267"/>
      <c r="CG46" s="1267"/>
      <c r="CH46" s="1267"/>
      <c r="CI46" s="1267"/>
      <c r="CJ46" s="1267"/>
      <c r="CK46" s="1267"/>
      <c r="CL46" s="1267"/>
      <c r="CM46" s="1267"/>
      <c r="CN46" s="1267"/>
      <c r="CO46" s="1267"/>
      <c r="CP46" s="1267"/>
      <c r="CQ46" s="1267"/>
      <c r="CR46" s="1267"/>
      <c r="CS46" s="1267"/>
      <c r="CT46" s="1267"/>
      <c r="CU46" s="1267"/>
      <c r="CV46" s="1267"/>
      <c r="CW46" s="1267"/>
      <c r="CX46" s="1267"/>
      <c r="CY46" s="1267"/>
      <c r="CZ46" s="1267"/>
      <c r="DA46" s="1267"/>
      <c r="DB46" s="1267"/>
      <c r="DC46" s="1268"/>
    </row>
    <row r="47" spans="2:109" ht="13.2" x14ac:dyDescent="0.2">
      <c r="B47" s="372"/>
      <c r="AN47" s="1269"/>
      <c r="AO47" s="1270"/>
      <c r="AP47" s="1270"/>
      <c r="AQ47" s="1270"/>
      <c r="AR47" s="1270"/>
      <c r="AS47" s="1270"/>
      <c r="AT47" s="1270"/>
      <c r="AU47" s="1270"/>
      <c r="AV47" s="1270"/>
      <c r="AW47" s="1270"/>
      <c r="AX47" s="1270"/>
      <c r="AY47" s="1270"/>
      <c r="AZ47" s="1270"/>
      <c r="BA47" s="1270"/>
      <c r="BB47" s="1270"/>
      <c r="BC47" s="1270"/>
      <c r="BD47" s="1270"/>
      <c r="BE47" s="1270"/>
      <c r="BF47" s="1270"/>
      <c r="BG47" s="1270"/>
      <c r="BH47" s="1270"/>
      <c r="BI47" s="1270"/>
      <c r="BJ47" s="1270"/>
      <c r="BK47" s="1270"/>
      <c r="BL47" s="1270"/>
      <c r="BM47" s="1270"/>
      <c r="BN47" s="1270"/>
      <c r="BO47" s="1270"/>
      <c r="BP47" s="1270"/>
      <c r="BQ47" s="1270"/>
      <c r="BR47" s="1270"/>
      <c r="BS47" s="1270"/>
      <c r="BT47" s="1270"/>
      <c r="BU47" s="1270"/>
      <c r="BV47" s="1270"/>
      <c r="BW47" s="1270"/>
      <c r="BX47" s="1270"/>
      <c r="BY47" s="1270"/>
      <c r="BZ47" s="1270"/>
      <c r="CA47" s="1270"/>
      <c r="CB47" s="1270"/>
      <c r="CC47" s="1270"/>
      <c r="CD47" s="1270"/>
      <c r="CE47" s="1270"/>
      <c r="CF47" s="1270"/>
      <c r="CG47" s="1270"/>
      <c r="CH47" s="1270"/>
      <c r="CI47" s="1270"/>
      <c r="CJ47" s="1270"/>
      <c r="CK47" s="1270"/>
      <c r="CL47" s="1270"/>
      <c r="CM47" s="1270"/>
      <c r="CN47" s="1270"/>
      <c r="CO47" s="1270"/>
      <c r="CP47" s="1270"/>
      <c r="CQ47" s="1270"/>
      <c r="CR47" s="1270"/>
      <c r="CS47" s="1270"/>
      <c r="CT47" s="1270"/>
      <c r="CU47" s="1270"/>
      <c r="CV47" s="1270"/>
      <c r="CW47" s="1270"/>
      <c r="CX47" s="1270"/>
      <c r="CY47" s="1270"/>
      <c r="CZ47" s="1270"/>
      <c r="DA47" s="1270"/>
      <c r="DB47" s="1270"/>
      <c r="DC47" s="1271"/>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572</v>
      </c>
    </row>
    <row r="50" spans="1:109" ht="13.2" x14ac:dyDescent="0.2">
      <c r="B50" s="372"/>
      <c r="G50" s="1255"/>
      <c r="H50" s="1255"/>
      <c r="I50" s="1255"/>
      <c r="J50" s="1255"/>
      <c r="K50" s="382"/>
      <c r="L50" s="382"/>
      <c r="M50" s="383"/>
      <c r="N50" s="383"/>
      <c r="AN50" s="1256"/>
      <c r="AO50" s="1257"/>
      <c r="AP50" s="1257"/>
      <c r="AQ50" s="1257"/>
      <c r="AR50" s="1257"/>
      <c r="AS50" s="1257"/>
      <c r="AT50" s="1257"/>
      <c r="AU50" s="1257"/>
      <c r="AV50" s="1257"/>
      <c r="AW50" s="1257"/>
      <c r="AX50" s="1257"/>
      <c r="AY50" s="1257"/>
      <c r="AZ50" s="1257"/>
      <c r="BA50" s="1257"/>
      <c r="BB50" s="1257"/>
      <c r="BC50" s="1257"/>
      <c r="BD50" s="1257"/>
      <c r="BE50" s="1257"/>
      <c r="BF50" s="1257"/>
      <c r="BG50" s="1257"/>
      <c r="BH50" s="1257"/>
      <c r="BI50" s="1257"/>
      <c r="BJ50" s="1257"/>
      <c r="BK50" s="1257"/>
      <c r="BL50" s="1257"/>
      <c r="BM50" s="1257"/>
      <c r="BN50" s="1257"/>
      <c r="BO50" s="1258"/>
      <c r="BP50" s="1259" t="s">
        <v>524</v>
      </c>
      <c r="BQ50" s="1259"/>
      <c r="BR50" s="1259"/>
      <c r="BS50" s="1259"/>
      <c r="BT50" s="1259"/>
      <c r="BU50" s="1259"/>
      <c r="BV50" s="1259"/>
      <c r="BW50" s="1259"/>
      <c r="BX50" s="1259" t="s">
        <v>525</v>
      </c>
      <c r="BY50" s="1259"/>
      <c r="BZ50" s="1259"/>
      <c r="CA50" s="1259"/>
      <c r="CB50" s="1259"/>
      <c r="CC50" s="1259"/>
      <c r="CD50" s="1259"/>
      <c r="CE50" s="1259"/>
      <c r="CF50" s="1259" t="s">
        <v>526</v>
      </c>
      <c r="CG50" s="1259"/>
      <c r="CH50" s="1259"/>
      <c r="CI50" s="1259"/>
      <c r="CJ50" s="1259"/>
      <c r="CK50" s="1259"/>
      <c r="CL50" s="1259"/>
      <c r="CM50" s="1259"/>
      <c r="CN50" s="1259" t="s">
        <v>527</v>
      </c>
      <c r="CO50" s="1259"/>
      <c r="CP50" s="1259"/>
      <c r="CQ50" s="1259"/>
      <c r="CR50" s="1259"/>
      <c r="CS50" s="1259"/>
      <c r="CT50" s="1259"/>
      <c r="CU50" s="1259"/>
      <c r="CV50" s="1259" t="s">
        <v>528</v>
      </c>
      <c r="CW50" s="1259"/>
      <c r="CX50" s="1259"/>
      <c r="CY50" s="1259"/>
      <c r="CZ50" s="1259"/>
      <c r="DA50" s="1259"/>
      <c r="DB50" s="1259"/>
      <c r="DC50" s="1259"/>
    </row>
    <row r="51" spans="1:109" ht="13.5" customHeight="1" x14ac:dyDescent="0.2">
      <c r="B51" s="372"/>
      <c r="G51" s="1273"/>
      <c r="H51" s="1273"/>
      <c r="I51" s="1274"/>
      <c r="J51" s="1274"/>
      <c r="K51" s="1272"/>
      <c r="L51" s="1272"/>
      <c r="M51" s="1272"/>
      <c r="N51" s="1272"/>
      <c r="AM51" s="381"/>
      <c r="AN51" s="1262" t="s">
        <v>573</v>
      </c>
      <c r="AO51" s="1262"/>
      <c r="AP51" s="1262"/>
      <c r="AQ51" s="1262"/>
      <c r="AR51" s="1262"/>
      <c r="AS51" s="1262"/>
      <c r="AT51" s="1262"/>
      <c r="AU51" s="1262"/>
      <c r="AV51" s="1262"/>
      <c r="AW51" s="1262"/>
      <c r="AX51" s="1262"/>
      <c r="AY51" s="1262"/>
      <c r="AZ51" s="1262"/>
      <c r="BA51" s="1262"/>
      <c r="BB51" s="1262" t="s">
        <v>574</v>
      </c>
      <c r="BC51" s="1262"/>
      <c r="BD51" s="1262"/>
      <c r="BE51" s="1262"/>
      <c r="BF51" s="1262"/>
      <c r="BG51" s="1262"/>
      <c r="BH51" s="1262"/>
      <c r="BI51" s="1262"/>
      <c r="BJ51" s="1262"/>
      <c r="BK51" s="1262"/>
      <c r="BL51" s="1262"/>
      <c r="BM51" s="1262"/>
      <c r="BN51" s="1262"/>
      <c r="BO51" s="1262"/>
      <c r="BP51" s="1261">
        <v>5.4</v>
      </c>
      <c r="BQ51" s="1261"/>
      <c r="BR51" s="1261"/>
      <c r="BS51" s="1261"/>
      <c r="BT51" s="1261"/>
      <c r="BU51" s="1261"/>
      <c r="BV51" s="1261"/>
      <c r="BW51" s="1261"/>
      <c r="BX51" s="1261"/>
      <c r="BY51" s="1261"/>
      <c r="BZ51" s="1261"/>
      <c r="CA51" s="1261"/>
      <c r="CB51" s="1261"/>
      <c r="CC51" s="1261"/>
      <c r="CD51" s="1261"/>
      <c r="CE51" s="1261"/>
      <c r="CF51" s="1261"/>
      <c r="CG51" s="1261"/>
      <c r="CH51" s="1261"/>
      <c r="CI51" s="1261"/>
      <c r="CJ51" s="1261"/>
      <c r="CK51" s="1261"/>
      <c r="CL51" s="1261"/>
      <c r="CM51" s="1261"/>
      <c r="CN51" s="1261"/>
      <c r="CO51" s="1261"/>
      <c r="CP51" s="1261"/>
      <c r="CQ51" s="1261"/>
      <c r="CR51" s="1261"/>
      <c r="CS51" s="1261"/>
      <c r="CT51" s="1261"/>
      <c r="CU51" s="1261"/>
      <c r="CV51" s="1260"/>
      <c r="CW51" s="1261"/>
      <c r="CX51" s="1261"/>
      <c r="CY51" s="1261"/>
      <c r="CZ51" s="1261"/>
      <c r="DA51" s="1261"/>
      <c r="DB51" s="1261"/>
      <c r="DC51" s="1261"/>
    </row>
    <row r="52" spans="1:109" ht="13.2" x14ac:dyDescent="0.2">
      <c r="B52" s="372"/>
      <c r="G52" s="1273"/>
      <c r="H52" s="1273"/>
      <c r="I52" s="1274"/>
      <c r="J52" s="1274"/>
      <c r="K52" s="1272"/>
      <c r="L52" s="1272"/>
      <c r="M52" s="1272"/>
      <c r="N52" s="1272"/>
      <c r="AM52" s="381"/>
      <c r="AN52" s="1262"/>
      <c r="AO52" s="1262"/>
      <c r="AP52" s="1262"/>
      <c r="AQ52" s="1262"/>
      <c r="AR52" s="1262"/>
      <c r="AS52" s="1262"/>
      <c r="AT52" s="1262"/>
      <c r="AU52" s="1262"/>
      <c r="AV52" s="1262"/>
      <c r="AW52" s="1262"/>
      <c r="AX52" s="1262"/>
      <c r="AY52" s="1262"/>
      <c r="AZ52" s="1262"/>
      <c r="BA52" s="1262"/>
      <c r="BB52" s="1262"/>
      <c r="BC52" s="1262"/>
      <c r="BD52" s="1262"/>
      <c r="BE52" s="1262"/>
      <c r="BF52" s="1262"/>
      <c r="BG52" s="1262"/>
      <c r="BH52" s="1262"/>
      <c r="BI52" s="1262"/>
      <c r="BJ52" s="1262"/>
      <c r="BK52" s="1262"/>
      <c r="BL52" s="1262"/>
      <c r="BM52" s="1262"/>
      <c r="BN52" s="1262"/>
      <c r="BO52" s="1262"/>
      <c r="BP52" s="1261"/>
      <c r="BQ52" s="1261"/>
      <c r="BR52" s="1261"/>
      <c r="BS52" s="1261"/>
      <c r="BT52" s="1261"/>
      <c r="BU52" s="1261"/>
      <c r="BV52" s="1261"/>
      <c r="BW52" s="1261"/>
      <c r="BX52" s="1261"/>
      <c r="BY52" s="1261"/>
      <c r="BZ52" s="1261"/>
      <c r="CA52" s="1261"/>
      <c r="CB52" s="1261"/>
      <c r="CC52" s="1261"/>
      <c r="CD52" s="1261"/>
      <c r="CE52" s="1261"/>
      <c r="CF52" s="1261"/>
      <c r="CG52" s="1261"/>
      <c r="CH52" s="1261"/>
      <c r="CI52" s="1261"/>
      <c r="CJ52" s="1261"/>
      <c r="CK52" s="1261"/>
      <c r="CL52" s="1261"/>
      <c r="CM52" s="1261"/>
      <c r="CN52" s="1261"/>
      <c r="CO52" s="1261"/>
      <c r="CP52" s="1261"/>
      <c r="CQ52" s="1261"/>
      <c r="CR52" s="1261"/>
      <c r="CS52" s="1261"/>
      <c r="CT52" s="1261"/>
      <c r="CU52" s="1261"/>
      <c r="CV52" s="1261"/>
      <c r="CW52" s="1261"/>
      <c r="CX52" s="1261"/>
      <c r="CY52" s="1261"/>
      <c r="CZ52" s="1261"/>
      <c r="DA52" s="1261"/>
      <c r="DB52" s="1261"/>
      <c r="DC52" s="1261"/>
    </row>
    <row r="53" spans="1:109" ht="13.2" x14ac:dyDescent="0.2">
      <c r="A53" s="380"/>
      <c r="B53" s="372"/>
      <c r="G53" s="1273"/>
      <c r="H53" s="1273"/>
      <c r="I53" s="1255"/>
      <c r="J53" s="1255"/>
      <c r="K53" s="1272"/>
      <c r="L53" s="1272"/>
      <c r="M53" s="1272"/>
      <c r="N53" s="1272"/>
      <c r="AM53" s="381"/>
      <c r="AN53" s="1262"/>
      <c r="AO53" s="1262"/>
      <c r="AP53" s="1262"/>
      <c r="AQ53" s="1262"/>
      <c r="AR53" s="1262"/>
      <c r="AS53" s="1262"/>
      <c r="AT53" s="1262"/>
      <c r="AU53" s="1262"/>
      <c r="AV53" s="1262"/>
      <c r="AW53" s="1262"/>
      <c r="AX53" s="1262"/>
      <c r="AY53" s="1262"/>
      <c r="AZ53" s="1262"/>
      <c r="BA53" s="1262"/>
      <c r="BB53" s="1262" t="s">
        <v>575</v>
      </c>
      <c r="BC53" s="1262"/>
      <c r="BD53" s="1262"/>
      <c r="BE53" s="1262"/>
      <c r="BF53" s="1262"/>
      <c r="BG53" s="1262"/>
      <c r="BH53" s="1262"/>
      <c r="BI53" s="1262"/>
      <c r="BJ53" s="1262"/>
      <c r="BK53" s="1262"/>
      <c r="BL53" s="1262"/>
      <c r="BM53" s="1262"/>
      <c r="BN53" s="1262"/>
      <c r="BO53" s="1262"/>
      <c r="BP53" s="1261">
        <v>67.3</v>
      </c>
      <c r="BQ53" s="1261"/>
      <c r="BR53" s="1261"/>
      <c r="BS53" s="1261"/>
      <c r="BT53" s="1261"/>
      <c r="BU53" s="1261"/>
      <c r="BV53" s="1261"/>
      <c r="BW53" s="1261"/>
      <c r="BX53" s="1261">
        <v>66.3</v>
      </c>
      <c r="BY53" s="1261"/>
      <c r="BZ53" s="1261"/>
      <c r="CA53" s="1261"/>
      <c r="CB53" s="1261"/>
      <c r="CC53" s="1261"/>
      <c r="CD53" s="1261"/>
      <c r="CE53" s="1261"/>
      <c r="CF53" s="1261">
        <v>67.5</v>
      </c>
      <c r="CG53" s="1261"/>
      <c r="CH53" s="1261"/>
      <c r="CI53" s="1261"/>
      <c r="CJ53" s="1261"/>
      <c r="CK53" s="1261"/>
      <c r="CL53" s="1261"/>
      <c r="CM53" s="1261"/>
      <c r="CN53" s="1261">
        <v>68.599999999999994</v>
      </c>
      <c r="CO53" s="1261"/>
      <c r="CP53" s="1261"/>
      <c r="CQ53" s="1261"/>
      <c r="CR53" s="1261"/>
      <c r="CS53" s="1261"/>
      <c r="CT53" s="1261"/>
      <c r="CU53" s="1261"/>
      <c r="CV53" s="1260"/>
      <c r="CW53" s="1261"/>
      <c r="CX53" s="1261"/>
      <c r="CY53" s="1261"/>
      <c r="CZ53" s="1261"/>
      <c r="DA53" s="1261"/>
      <c r="DB53" s="1261"/>
      <c r="DC53" s="1261"/>
    </row>
    <row r="54" spans="1:109" ht="13.2" x14ac:dyDescent="0.2">
      <c r="A54" s="380"/>
      <c r="B54" s="372"/>
      <c r="G54" s="1273"/>
      <c r="H54" s="1273"/>
      <c r="I54" s="1255"/>
      <c r="J54" s="1255"/>
      <c r="K54" s="1272"/>
      <c r="L54" s="1272"/>
      <c r="M54" s="1272"/>
      <c r="N54" s="1272"/>
      <c r="AM54" s="381"/>
      <c r="AN54" s="1262"/>
      <c r="AO54" s="1262"/>
      <c r="AP54" s="1262"/>
      <c r="AQ54" s="1262"/>
      <c r="AR54" s="1262"/>
      <c r="AS54" s="1262"/>
      <c r="AT54" s="1262"/>
      <c r="AU54" s="1262"/>
      <c r="AV54" s="1262"/>
      <c r="AW54" s="1262"/>
      <c r="AX54" s="1262"/>
      <c r="AY54" s="1262"/>
      <c r="AZ54" s="1262"/>
      <c r="BA54" s="1262"/>
      <c r="BB54" s="1262"/>
      <c r="BC54" s="1262"/>
      <c r="BD54" s="1262"/>
      <c r="BE54" s="1262"/>
      <c r="BF54" s="1262"/>
      <c r="BG54" s="1262"/>
      <c r="BH54" s="1262"/>
      <c r="BI54" s="1262"/>
      <c r="BJ54" s="1262"/>
      <c r="BK54" s="1262"/>
      <c r="BL54" s="1262"/>
      <c r="BM54" s="1262"/>
      <c r="BN54" s="1262"/>
      <c r="BO54" s="1262"/>
      <c r="BP54" s="1261"/>
      <c r="BQ54" s="1261"/>
      <c r="BR54" s="1261"/>
      <c r="BS54" s="1261"/>
      <c r="BT54" s="1261"/>
      <c r="BU54" s="1261"/>
      <c r="BV54" s="1261"/>
      <c r="BW54" s="1261"/>
      <c r="BX54" s="1261"/>
      <c r="BY54" s="1261"/>
      <c r="BZ54" s="1261"/>
      <c r="CA54" s="1261"/>
      <c r="CB54" s="1261"/>
      <c r="CC54" s="1261"/>
      <c r="CD54" s="1261"/>
      <c r="CE54" s="1261"/>
      <c r="CF54" s="1261"/>
      <c r="CG54" s="1261"/>
      <c r="CH54" s="1261"/>
      <c r="CI54" s="1261"/>
      <c r="CJ54" s="1261"/>
      <c r="CK54" s="1261"/>
      <c r="CL54" s="1261"/>
      <c r="CM54" s="1261"/>
      <c r="CN54" s="1261"/>
      <c r="CO54" s="1261"/>
      <c r="CP54" s="1261"/>
      <c r="CQ54" s="1261"/>
      <c r="CR54" s="1261"/>
      <c r="CS54" s="1261"/>
      <c r="CT54" s="1261"/>
      <c r="CU54" s="1261"/>
      <c r="CV54" s="1261"/>
      <c r="CW54" s="1261"/>
      <c r="CX54" s="1261"/>
      <c r="CY54" s="1261"/>
      <c r="CZ54" s="1261"/>
      <c r="DA54" s="1261"/>
      <c r="DB54" s="1261"/>
      <c r="DC54" s="1261"/>
    </row>
    <row r="55" spans="1:109" ht="13.2" x14ac:dyDescent="0.2">
      <c r="A55" s="380"/>
      <c r="B55" s="372"/>
      <c r="G55" s="1255"/>
      <c r="H55" s="1255"/>
      <c r="I55" s="1255"/>
      <c r="J55" s="1255"/>
      <c r="K55" s="1272"/>
      <c r="L55" s="1272"/>
      <c r="M55" s="1272"/>
      <c r="N55" s="1272"/>
      <c r="AN55" s="1259" t="s">
        <v>576</v>
      </c>
      <c r="AO55" s="1259"/>
      <c r="AP55" s="1259"/>
      <c r="AQ55" s="1259"/>
      <c r="AR55" s="1259"/>
      <c r="AS55" s="1259"/>
      <c r="AT55" s="1259"/>
      <c r="AU55" s="1259"/>
      <c r="AV55" s="1259"/>
      <c r="AW55" s="1259"/>
      <c r="AX55" s="1259"/>
      <c r="AY55" s="1259"/>
      <c r="AZ55" s="1259"/>
      <c r="BA55" s="1259"/>
      <c r="BB55" s="1262" t="s">
        <v>574</v>
      </c>
      <c r="BC55" s="1262"/>
      <c r="BD55" s="1262"/>
      <c r="BE55" s="1262"/>
      <c r="BF55" s="1262"/>
      <c r="BG55" s="1262"/>
      <c r="BH55" s="1262"/>
      <c r="BI55" s="1262"/>
      <c r="BJ55" s="1262"/>
      <c r="BK55" s="1262"/>
      <c r="BL55" s="1262"/>
      <c r="BM55" s="1262"/>
      <c r="BN55" s="1262"/>
      <c r="BO55" s="1262"/>
      <c r="BP55" s="1261">
        <v>0</v>
      </c>
      <c r="BQ55" s="1261"/>
      <c r="BR55" s="1261"/>
      <c r="BS55" s="1261"/>
      <c r="BT55" s="1261"/>
      <c r="BU55" s="1261"/>
      <c r="BV55" s="1261"/>
      <c r="BW55" s="1261"/>
      <c r="BX55" s="1261">
        <v>0</v>
      </c>
      <c r="BY55" s="1261"/>
      <c r="BZ55" s="1261"/>
      <c r="CA55" s="1261"/>
      <c r="CB55" s="1261"/>
      <c r="CC55" s="1261"/>
      <c r="CD55" s="1261"/>
      <c r="CE55" s="1261"/>
      <c r="CF55" s="1261">
        <v>0</v>
      </c>
      <c r="CG55" s="1261"/>
      <c r="CH55" s="1261"/>
      <c r="CI55" s="1261"/>
      <c r="CJ55" s="1261"/>
      <c r="CK55" s="1261"/>
      <c r="CL55" s="1261"/>
      <c r="CM55" s="1261"/>
      <c r="CN55" s="1261">
        <v>0</v>
      </c>
      <c r="CO55" s="1261"/>
      <c r="CP55" s="1261"/>
      <c r="CQ55" s="1261"/>
      <c r="CR55" s="1261"/>
      <c r="CS55" s="1261"/>
      <c r="CT55" s="1261"/>
      <c r="CU55" s="1261"/>
      <c r="CV55" s="1260"/>
      <c r="CW55" s="1261"/>
      <c r="CX55" s="1261"/>
      <c r="CY55" s="1261"/>
      <c r="CZ55" s="1261"/>
      <c r="DA55" s="1261"/>
      <c r="DB55" s="1261"/>
      <c r="DC55" s="1261"/>
    </row>
    <row r="56" spans="1:109" ht="13.2" x14ac:dyDescent="0.2">
      <c r="A56" s="380"/>
      <c r="B56" s="372"/>
      <c r="G56" s="1255"/>
      <c r="H56" s="1255"/>
      <c r="I56" s="1255"/>
      <c r="J56" s="1255"/>
      <c r="K56" s="1272"/>
      <c r="L56" s="1272"/>
      <c r="M56" s="1272"/>
      <c r="N56" s="1272"/>
      <c r="AN56" s="1259"/>
      <c r="AO56" s="1259"/>
      <c r="AP56" s="1259"/>
      <c r="AQ56" s="1259"/>
      <c r="AR56" s="1259"/>
      <c r="AS56" s="1259"/>
      <c r="AT56" s="1259"/>
      <c r="AU56" s="1259"/>
      <c r="AV56" s="1259"/>
      <c r="AW56" s="1259"/>
      <c r="AX56" s="1259"/>
      <c r="AY56" s="1259"/>
      <c r="AZ56" s="1259"/>
      <c r="BA56" s="1259"/>
      <c r="BB56" s="1262"/>
      <c r="BC56" s="1262"/>
      <c r="BD56" s="1262"/>
      <c r="BE56" s="1262"/>
      <c r="BF56" s="1262"/>
      <c r="BG56" s="1262"/>
      <c r="BH56" s="1262"/>
      <c r="BI56" s="1262"/>
      <c r="BJ56" s="1262"/>
      <c r="BK56" s="1262"/>
      <c r="BL56" s="1262"/>
      <c r="BM56" s="1262"/>
      <c r="BN56" s="1262"/>
      <c r="BO56" s="1262"/>
      <c r="BP56" s="1261"/>
      <c r="BQ56" s="1261"/>
      <c r="BR56" s="1261"/>
      <c r="BS56" s="1261"/>
      <c r="BT56" s="1261"/>
      <c r="BU56" s="1261"/>
      <c r="BV56" s="1261"/>
      <c r="BW56" s="1261"/>
      <c r="BX56" s="1261"/>
      <c r="BY56" s="1261"/>
      <c r="BZ56" s="1261"/>
      <c r="CA56" s="1261"/>
      <c r="CB56" s="1261"/>
      <c r="CC56" s="1261"/>
      <c r="CD56" s="1261"/>
      <c r="CE56" s="1261"/>
      <c r="CF56" s="1261"/>
      <c r="CG56" s="1261"/>
      <c r="CH56" s="1261"/>
      <c r="CI56" s="1261"/>
      <c r="CJ56" s="1261"/>
      <c r="CK56" s="1261"/>
      <c r="CL56" s="1261"/>
      <c r="CM56" s="1261"/>
      <c r="CN56" s="1261"/>
      <c r="CO56" s="1261"/>
      <c r="CP56" s="1261"/>
      <c r="CQ56" s="1261"/>
      <c r="CR56" s="1261"/>
      <c r="CS56" s="1261"/>
      <c r="CT56" s="1261"/>
      <c r="CU56" s="1261"/>
      <c r="CV56" s="1261"/>
      <c r="CW56" s="1261"/>
      <c r="CX56" s="1261"/>
      <c r="CY56" s="1261"/>
      <c r="CZ56" s="1261"/>
      <c r="DA56" s="1261"/>
      <c r="DB56" s="1261"/>
      <c r="DC56" s="1261"/>
    </row>
    <row r="57" spans="1:109" s="380" customFormat="1" ht="13.2" x14ac:dyDescent="0.2">
      <c r="B57" s="384"/>
      <c r="G57" s="1255"/>
      <c r="H57" s="1255"/>
      <c r="I57" s="1275"/>
      <c r="J57" s="1275"/>
      <c r="K57" s="1272"/>
      <c r="L57" s="1272"/>
      <c r="M57" s="1272"/>
      <c r="N57" s="1272"/>
      <c r="AM57" s="366"/>
      <c r="AN57" s="1259"/>
      <c r="AO57" s="1259"/>
      <c r="AP57" s="1259"/>
      <c r="AQ57" s="1259"/>
      <c r="AR57" s="1259"/>
      <c r="AS57" s="1259"/>
      <c r="AT57" s="1259"/>
      <c r="AU57" s="1259"/>
      <c r="AV57" s="1259"/>
      <c r="AW57" s="1259"/>
      <c r="AX57" s="1259"/>
      <c r="AY57" s="1259"/>
      <c r="AZ57" s="1259"/>
      <c r="BA57" s="1259"/>
      <c r="BB57" s="1262" t="s">
        <v>575</v>
      </c>
      <c r="BC57" s="1262"/>
      <c r="BD57" s="1262"/>
      <c r="BE57" s="1262"/>
      <c r="BF57" s="1262"/>
      <c r="BG57" s="1262"/>
      <c r="BH57" s="1262"/>
      <c r="BI57" s="1262"/>
      <c r="BJ57" s="1262"/>
      <c r="BK57" s="1262"/>
      <c r="BL57" s="1262"/>
      <c r="BM57" s="1262"/>
      <c r="BN57" s="1262"/>
      <c r="BO57" s="1262"/>
      <c r="BP57" s="1261">
        <v>61.6</v>
      </c>
      <c r="BQ57" s="1261"/>
      <c r="BR57" s="1261"/>
      <c r="BS57" s="1261"/>
      <c r="BT57" s="1261"/>
      <c r="BU57" s="1261"/>
      <c r="BV57" s="1261"/>
      <c r="BW57" s="1261"/>
      <c r="BX57" s="1261">
        <v>64.400000000000006</v>
      </c>
      <c r="BY57" s="1261"/>
      <c r="BZ57" s="1261"/>
      <c r="CA57" s="1261"/>
      <c r="CB57" s="1261"/>
      <c r="CC57" s="1261"/>
      <c r="CD57" s="1261"/>
      <c r="CE57" s="1261"/>
      <c r="CF57" s="1261">
        <v>65.3</v>
      </c>
      <c r="CG57" s="1261"/>
      <c r="CH57" s="1261"/>
      <c r="CI57" s="1261"/>
      <c r="CJ57" s="1261"/>
      <c r="CK57" s="1261"/>
      <c r="CL57" s="1261"/>
      <c r="CM57" s="1261"/>
      <c r="CN57" s="1261">
        <v>66.7</v>
      </c>
      <c r="CO57" s="1261"/>
      <c r="CP57" s="1261"/>
      <c r="CQ57" s="1261"/>
      <c r="CR57" s="1261"/>
      <c r="CS57" s="1261"/>
      <c r="CT57" s="1261"/>
      <c r="CU57" s="1261"/>
      <c r="CV57" s="1260"/>
      <c r="CW57" s="1261"/>
      <c r="CX57" s="1261"/>
      <c r="CY57" s="1261"/>
      <c r="CZ57" s="1261"/>
      <c r="DA57" s="1261"/>
      <c r="DB57" s="1261"/>
      <c r="DC57" s="1261"/>
      <c r="DD57" s="385"/>
      <c r="DE57" s="384"/>
    </row>
    <row r="58" spans="1:109" s="380" customFormat="1" ht="13.2" x14ac:dyDescent="0.2">
      <c r="A58" s="366"/>
      <c r="B58" s="384"/>
      <c r="G58" s="1255"/>
      <c r="H58" s="1255"/>
      <c r="I58" s="1275"/>
      <c r="J58" s="1275"/>
      <c r="K58" s="1272"/>
      <c r="L58" s="1272"/>
      <c r="M58" s="1272"/>
      <c r="N58" s="1272"/>
      <c r="AM58" s="366"/>
      <c r="AN58" s="1259"/>
      <c r="AO58" s="1259"/>
      <c r="AP58" s="1259"/>
      <c r="AQ58" s="1259"/>
      <c r="AR58" s="1259"/>
      <c r="AS58" s="1259"/>
      <c r="AT58" s="1259"/>
      <c r="AU58" s="1259"/>
      <c r="AV58" s="1259"/>
      <c r="AW58" s="1259"/>
      <c r="AX58" s="1259"/>
      <c r="AY58" s="1259"/>
      <c r="AZ58" s="1259"/>
      <c r="BA58" s="1259"/>
      <c r="BB58" s="1262"/>
      <c r="BC58" s="1262"/>
      <c r="BD58" s="1262"/>
      <c r="BE58" s="1262"/>
      <c r="BF58" s="1262"/>
      <c r="BG58" s="1262"/>
      <c r="BH58" s="1262"/>
      <c r="BI58" s="1262"/>
      <c r="BJ58" s="1262"/>
      <c r="BK58" s="1262"/>
      <c r="BL58" s="1262"/>
      <c r="BM58" s="1262"/>
      <c r="BN58" s="1262"/>
      <c r="BO58" s="1262"/>
      <c r="BP58" s="1261"/>
      <c r="BQ58" s="1261"/>
      <c r="BR58" s="1261"/>
      <c r="BS58" s="1261"/>
      <c r="BT58" s="1261"/>
      <c r="BU58" s="1261"/>
      <c r="BV58" s="1261"/>
      <c r="BW58" s="1261"/>
      <c r="BX58" s="1261"/>
      <c r="BY58" s="1261"/>
      <c r="BZ58" s="1261"/>
      <c r="CA58" s="1261"/>
      <c r="CB58" s="1261"/>
      <c r="CC58" s="1261"/>
      <c r="CD58" s="1261"/>
      <c r="CE58" s="1261"/>
      <c r="CF58" s="1261"/>
      <c r="CG58" s="1261"/>
      <c r="CH58" s="1261"/>
      <c r="CI58" s="1261"/>
      <c r="CJ58" s="1261"/>
      <c r="CK58" s="1261"/>
      <c r="CL58" s="1261"/>
      <c r="CM58" s="1261"/>
      <c r="CN58" s="1261"/>
      <c r="CO58" s="1261"/>
      <c r="CP58" s="1261"/>
      <c r="CQ58" s="1261"/>
      <c r="CR58" s="1261"/>
      <c r="CS58" s="1261"/>
      <c r="CT58" s="1261"/>
      <c r="CU58" s="1261"/>
      <c r="CV58" s="1261"/>
      <c r="CW58" s="1261"/>
      <c r="CX58" s="1261"/>
      <c r="CY58" s="1261"/>
      <c r="CZ58" s="1261"/>
      <c r="DA58" s="1261"/>
      <c r="DB58" s="1261"/>
      <c r="DC58" s="1261"/>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577</v>
      </c>
    </row>
    <row r="64" spans="1:109" ht="13.2" x14ac:dyDescent="0.2">
      <c r="B64" s="372"/>
      <c r="G64" s="379"/>
      <c r="I64" s="392"/>
      <c r="J64" s="392"/>
      <c r="K64" s="392"/>
      <c r="L64" s="392"/>
      <c r="M64" s="392"/>
      <c r="N64" s="393"/>
      <c r="AM64" s="379"/>
      <c r="AN64" s="379" t="s">
        <v>571</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3" t="s">
        <v>580</v>
      </c>
      <c r="AO65" s="1264"/>
      <c r="AP65" s="1264"/>
      <c r="AQ65" s="1264"/>
      <c r="AR65" s="1264"/>
      <c r="AS65" s="1264"/>
      <c r="AT65" s="1264"/>
      <c r="AU65" s="1264"/>
      <c r="AV65" s="1264"/>
      <c r="AW65" s="1264"/>
      <c r="AX65" s="1264"/>
      <c r="AY65" s="1264"/>
      <c r="AZ65" s="1264"/>
      <c r="BA65" s="1264"/>
      <c r="BB65" s="1264"/>
      <c r="BC65" s="1264"/>
      <c r="BD65" s="1264"/>
      <c r="BE65" s="1264"/>
      <c r="BF65" s="1264"/>
      <c r="BG65" s="1264"/>
      <c r="BH65" s="1264"/>
      <c r="BI65" s="1264"/>
      <c r="BJ65" s="1264"/>
      <c r="BK65" s="1264"/>
      <c r="BL65" s="1264"/>
      <c r="BM65" s="1264"/>
      <c r="BN65" s="1264"/>
      <c r="BO65" s="1264"/>
      <c r="BP65" s="1264"/>
      <c r="BQ65" s="1264"/>
      <c r="BR65" s="1264"/>
      <c r="BS65" s="1264"/>
      <c r="BT65" s="1264"/>
      <c r="BU65" s="1264"/>
      <c r="BV65" s="1264"/>
      <c r="BW65" s="1264"/>
      <c r="BX65" s="1264"/>
      <c r="BY65" s="1264"/>
      <c r="BZ65" s="1264"/>
      <c r="CA65" s="1264"/>
      <c r="CB65" s="1264"/>
      <c r="CC65" s="1264"/>
      <c r="CD65" s="1264"/>
      <c r="CE65" s="1264"/>
      <c r="CF65" s="1264"/>
      <c r="CG65" s="1264"/>
      <c r="CH65" s="1264"/>
      <c r="CI65" s="1264"/>
      <c r="CJ65" s="1264"/>
      <c r="CK65" s="1264"/>
      <c r="CL65" s="1264"/>
      <c r="CM65" s="1264"/>
      <c r="CN65" s="1264"/>
      <c r="CO65" s="1264"/>
      <c r="CP65" s="1264"/>
      <c r="CQ65" s="1264"/>
      <c r="CR65" s="1264"/>
      <c r="CS65" s="1264"/>
      <c r="CT65" s="1264"/>
      <c r="CU65" s="1264"/>
      <c r="CV65" s="1264"/>
      <c r="CW65" s="1264"/>
      <c r="CX65" s="1264"/>
      <c r="CY65" s="1264"/>
      <c r="CZ65" s="1264"/>
      <c r="DA65" s="1264"/>
      <c r="DB65" s="1264"/>
      <c r="DC65" s="1265"/>
    </row>
    <row r="66" spans="2:107" ht="13.2" x14ac:dyDescent="0.2">
      <c r="B66" s="372"/>
      <c r="AN66" s="1266"/>
      <c r="AO66" s="1267"/>
      <c r="AP66" s="1267"/>
      <c r="AQ66" s="1267"/>
      <c r="AR66" s="1267"/>
      <c r="AS66" s="1267"/>
      <c r="AT66" s="1267"/>
      <c r="AU66" s="1267"/>
      <c r="AV66" s="1267"/>
      <c r="AW66" s="1267"/>
      <c r="AX66" s="1267"/>
      <c r="AY66" s="1267"/>
      <c r="AZ66" s="1267"/>
      <c r="BA66" s="1267"/>
      <c r="BB66" s="1267"/>
      <c r="BC66" s="1267"/>
      <c r="BD66" s="1267"/>
      <c r="BE66" s="1267"/>
      <c r="BF66" s="1267"/>
      <c r="BG66" s="1267"/>
      <c r="BH66" s="1267"/>
      <c r="BI66" s="1267"/>
      <c r="BJ66" s="1267"/>
      <c r="BK66" s="1267"/>
      <c r="BL66" s="1267"/>
      <c r="BM66" s="1267"/>
      <c r="BN66" s="1267"/>
      <c r="BO66" s="1267"/>
      <c r="BP66" s="1267"/>
      <c r="BQ66" s="1267"/>
      <c r="BR66" s="1267"/>
      <c r="BS66" s="1267"/>
      <c r="BT66" s="1267"/>
      <c r="BU66" s="1267"/>
      <c r="BV66" s="1267"/>
      <c r="BW66" s="1267"/>
      <c r="BX66" s="1267"/>
      <c r="BY66" s="1267"/>
      <c r="BZ66" s="1267"/>
      <c r="CA66" s="1267"/>
      <c r="CB66" s="1267"/>
      <c r="CC66" s="1267"/>
      <c r="CD66" s="1267"/>
      <c r="CE66" s="1267"/>
      <c r="CF66" s="1267"/>
      <c r="CG66" s="1267"/>
      <c r="CH66" s="1267"/>
      <c r="CI66" s="1267"/>
      <c r="CJ66" s="1267"/>
      <c r="CK66" s="1267"/>
      <c r="CL66" s="1267"/>
      <c r="CM66" s="1267"/>
      <c r="CN66" s="1267"/>
      <c r="CO66" s="1267"/>
      <c r="CP66" s="1267"/>
      <c r="CQ66" s="1267"/>
      <c r="CR66" s="1267"/>
      <c r="CS66" s="1267"/>
      <c r="CT66" s="1267"/>
      <c r="CU66" s="1267"/>
      <c r="CV66" s="1267"/>
      <c r="CW66" s="1267"/>
      <c r="CX66" s="1267"/>
      <c r="CY66" s="1267"/>
      <c r="CZ66" s="1267"/>
      <c r="DA66" s="1267"/>
      <c r="DB66" s="1267"/>
      <c r="DC66" s="1268"/>
    </row>
    <row r="67" spans="2:107" ht="13.2" x14ac:dyDescent="0.2">
      <c r="B67" s="372"/>
      <c r="AN67" s="1266"/>
      <c r="AO67" s="1267"/>
      <c r="AP67" s="1267"/>
      <c r="AQ67" s="1267"/>
      <c r="AR67" s="1267"/>
      <c r="AS67" s="1267"/>
      <c r="AT67" s="1267"/>
      <c r="AU67" s="1267"/>
      <c r="AV67" s="1267"/>
      <c r="AW67" s="1267"/>
      <c r="AX67" s="1267"/>
      <c r="AY67" s="1267"/>
      <c r="AZ67" s="1267"/>
      <c r="BA67" s="1267"/>
      <c r="BB67" s="1267"/>
      <c r="BC67" s="1267"/>
      <c r="BD67" s="1267"/>
      <c r="BE67" s="1267"/>
      <c r="BF67" s="1267"/>
      <c r="BG67" s="1267"/>
      <c r="BH67" s="1267"/>
      <c r="BI67" s="1267"/>
      <c r="BJ67" s="1267"/>
      <c r="BK67" s="1267"/>
      <c r="BL67" s="1267"/>
      <c r="BM67" s="1267"/>
      <c r="BN67" s="1267"/>
      <c r="BO67" s="1267"/>
      <c r="BP67" s="1267"/>
      <c r="BQ67" s="1267"/>
      <c r="BR67" s="1267"/>
      <c r="BS67" s="1267"/>
      <c r="BT67" s="1267"/>
      <c r="BU67" s="1267"/>
      <c r="BV67" s="1267"/>
      <c r="BW67" s="1267"/>
      <c r="BX67" s="1267"/>
      <c r="BY67" s="1267"/>
      <c r="BZ67" s="1267"/>
      <c r="CA67" s="1267"/>
      <c r="CB67" s="1267"/>
      <c r="CC67" s="1267"/>
      <c r="CD67" s="1267"/>
      <c r="CE67" s="1267"/>
      <c r="CF67" s="1267"/>
      <c r="CG67" s="1267"/>
      <c r="CH67" s="1267"/>
      <c r="CI67" s="1267"/>
      <c r="CJ67" s="1267"/>
      <c r="CK67" s="1267"/>
      <c r="CL67" s="1267"/>
      <c r="CM67" s="1267"/>
      <c r="CN67" s="1267"/>
      <c r="CO67" s="1267"/>
      <c r="CP67" s="1267"/>
      <c r="CQ67" s="1267"/>
      <c r="CR67" s="1267"/>
      <c r="CS67" s="1267"/>
      <c r="CT67" s="1267"/>
      <c r="CU67" s="1267"/>
      <c r="CV67" s="1267"/>
      <c r="CW67" s="1267"/>
      <c r="CX67" s="1267"/>
      <c r="CY67" s="1267"/>
      <c r="CZ67" s="1267"/>
      <c r="DA67" s="1267"/>
      <c r="DB67" s="1267"/>
      <c r="DC67" s="1268"/>
    </row>
    <row r="68" spans="2:107" ht="13.2" x14ac:dyDescent="0.2">
      <c r="B68" s="372"/>
      <c r="AN68" s="1266"/>
      <c r="AO68" s="1267"/>
      <c r="AP68" s="1267"/>
      <c r="AQ68" s="1267"/>
      <c r="AR68" s="1267"/>
      <c r="AS68" s="1267"/>
      <c r="AT68" s="1267"/>
      <c r="AU68" s="1267"/>
      <c r="AV68" s="1267"/>
      <c r="AW68" s="1267"/>
      <c r="AX68" s="1267"/>
      <c r="AY68" s="1267"/>
      <c r="AZ68" s="1267"/>
      <c r="BA68" s="1267"/>
      <c r="BB68" s="1267"/>
      <c r="BC68" s="1267"/>
      <c r="BD68" s="1267"/>
      <c r="BE68" s="1267"/>
      <c r="BF68" s="1267"/>
      <c r="BG68" s="1267"/>
      <c r="BH68" s="1267"/>
      <c r="BI68" s="1267"/>
      <c r="BJ68" s="1267"/>
      <c r="BK68" s="1267"/>
      <c r="BL68" s="1267"/>
      <c r="BM68" s="1267"/>
      <c r="BN68" s="1267"/>
      <c r="BO68" s="1267"/>
      <c r="BP68" s="1267"/>
      <c r="BQ68" s="1267"/>
      <c r="BR68" s="1267"/>
      <c r="BS68" s="1267"/>
      <c r="BT68" s="1267"/>
      <c r="BU68" s="1267"/>
      <c r="BV68" s="1267"/>
      <c r="BW68" s="1267"/>
      <c r="BX68" s="1267"/>
      <c r="BY68" s="1267"/>
      <c r="BZ68" s="1267"/>
      <c r="CA68" s="1267"/>
      <c r="CB68" s="1267"/>
      <c r="CC68" s="1267"/>
      <c r="CD68" s="1267"/>
      <c r="CE68" s="1267"/>
      <c r="CF68" s="1267"/>
      <c r="CG68" s="1267"/>
      <c r="CH68" s="1267"/>
      <c r="CI68" s="1267"/>
      <c r="CJ68" s="1267"/>
      <c r="CK68" s="1267"/>
      <c r="CL68" s="1267"/>
      <c r="CM68" s="1267"/>
      <c r="CN68" s="1267"/>
      <c r="CO68" s="1267"/>
      <c r="CP68" s="1267"/>
      <c r="CQ68" s="1267"/>
      <c r="CR68" s="1267"/>
      <c r="CS68" s="1267"/>
      <c r="CT68" s="1267"/>
      <c r="CU68" s="1267"/>
      <c r="CV68" s="1267"/>
      <c r="CW68" s="1267"/>
      <c r="CX68" s="1267"/>
      <c r="CY68" s="1267"/>
      <c r="CZ68" s="1267"/>
      <c r="DA68" s="1267"/>
      <c r="DB68" s="1267"/>
      <c r="DC68" s="1268"/>
    </row>
    <row r="69" spans="2:107" ht="13.2" x14ac:dyDescent="0.2">
      <c r="B69" s="372"/>
      <c r="AN69" s="1269"/>
      <c r="AO69" s="1270"/>
      <c r="AP69" s="1270"/>
      <c r="AQ69" s="1270"/>
      <c r="AR69" s="1270"/>
      <c r="AS69" s="1270"/>
      <c r="AT69" s="1270"/>
      <c r="AU69" s="1270"/>
      <c r="AV69" s="1270"/>
      <c r="AW69" s="1270"/>
      <c r="AX69" s="1270"/>
      <c r="AY69" s="1270"/>
      <c r="AZ69" s="1270"/>
      <c r="BA69" s="1270"/>
      <c r="BB69" s="1270"/>
      <c r="BC69" s="1270"/>
      <c r="BD69" s="1270"/>
      <c r="BE69" s="1270"/>
      <c r="BF69" s="1270"/>
      <c r="BG69" s="1270"/>
      <c r="BH69" s="1270"/>
      <c r="BI69" s="1270"/>
      <c r="BJ69" s="1270"/>
      <c r="BK69" s="1270"/>
      <c r="BL69" s="1270"/>
      <c r="BM69" s="1270"/>
      <c r="BN69" s="1270"/>
      <c r="BO69" s="1270"/>
      <c r="BP69" s="1270"/>
      <c r="BQ69" s="1270"/>
      <c r="BR69" s="1270"/>
      <c r="BS69" s="1270"/>
      <c r="BT69" s="1270"/>
      <c r="BU69" s="1270"/>
      <c r="BV69" s="1270"/>
      <c r="BW69" s="1270"/>
      <c r="BX69" s="1270"/>
      <c r="BY69" s="1270"/>
      <c r="BZ69" s="1270"/>
      <c r="CA69" s="1270"/>
      <c r="CB69" s="1270"/>
      <c r="CC69" s="1270"/>
      <c r="CD69" s="1270"/>
      <c r="CE69" s="1270"/>
      <c r="CF69" s="1270"/>
      <c r="CG69" s="1270"/>
      <c r="CH69" s="1270"/>
      <c r="CI69" s="1270"/>
      <c r="CJ69" s="1270"/>
      <c r="CK69" s="1270"/>
      <c r="CL69" s="1270"/>
      <c r="CM69" s="1270"/>
      <c r="CN69" s="1270"/>
      <c r="CO69" s="1270"/>
      <c r="CP69" s="1270"/>
      <c r="CQ69" s="1270"/>
      <c r="CR69" s="1270"/>
      <c r="CS69" s="1270"/>
      <c r="CT69" s="1270"/>
      <c r="CU69" s="1270"/>
      <c r="CV69" s="1270"/>
      <c r="CW69" s="1270"/>
      <c r="CX69" s="1270"/>
      <c r="CY69" s="1270"/>
      <c r="CZ69" s="1270"/>
      <c r="DA69" s="1270"/>
      <c r="DB69" s="1270"/>
      <c r="DC69" s="1271"/>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572</v>
      </c>
    </row>
    <row r="72" spans="2:107" ht="13.2" x14ac:dyDescent="0.2">
      <c r="B72" s="372"/>
      <c r="G72" s="1255"/>
      <c r="H72" s="1255"/>
      <c r="I72" s="1255"/>
      <c r="J72" s="1255"/>
      <c r="K72" s="382"/>
      <c r="L72" s="382"/>
      <c r="M72" s="383"/>
      <c r="N72" s="383"/>
      <c r="AN72" s="1256"/>
      <c r="AO72" s="1257"/>
      <c r="AP72" s="1257"/>
      <c r="AQ72" s="1257"/>
      <c r="AR72" s="1257"/>
      <c r="AS72" s="1257"/>
      <c r="AT72" s="1257"/>
      <c r="AU72" s="1257"/>
      <c r="AV72" s="1257"/>
      <c r="AW72" s="1257"/>
      <c r="AX72" s="1257"/>
      <c r="AY72" s="1257"/>
      <c r="AZ72" s="1257"/>
      <c r="BA72" s="1257"/>
      <c r="BB72" s="1257"/>
      <c r="BC72" s="1257"/>
      <c r="BD72" s="1257"/>
      <c r="BE72" s="1257"/>
      <c r="BF72" s="1257"/>
      <c r="BG72" s="1257"/>
      <c r="BH72" s="1257"/>
      <c r="BI72" s="1257"/>
      <c r="BJ72" s="1257"/>
      <c r="BK72" s="1257"/>
      <c r="BL72" s="1257"/>
      <c r="BM72" s="1257"/>
      <c r="BN72" s="1257"/>
      <c r="BO72" s="1258"/>
      <c r="BP72" s="1259" t="s">
        <v>524</v>
      </c>
      <c r="BQ72" s="1259"/>
      <c r="BR72" s="1259"/>
      <c r="BS72" s="1259"/>
      <c r="BT72" s="1259"/>
      <c r="BU72" s="1259"/>
      <c r="BV72" s="1259"/>
      <c r="BW72" s="1259"/>
      <c r="BX72" s="1259" t="s">
        <v>525</v>
      </c>
      <c r="BY72" s="1259"/>
      <c r="BZ72" s="1259"/>
      <c r="CA72" s="1259"/>
      <c r="CB72" s="1259"/>
      <c r="CC72" s="1259"/>
      <c r="CD72" s="1259"/>
      <c r="CE72" s="1259"/>
      <c r="CF72" s="1259" t="s">
        <v>526</v>
      </c>
      <c r="CG72" s="1259"/>
      <c r="CH72" s="1259"/>
      <c r="CI72" s="1259"/>
      <c r="CJ72" s="1259"/>
      <c r="CK72" s="1259"/>
      <c r="CL72" s="1259"/>
      <c r="CM72" s="1259"/>
      <c r="CN72" s="1259" t="s">
        <v>527</v>
      </c>
      <c r="CO72" s="1259"/>
      <c r="CP72" s="1259"/>
      <c r="CQ72" s="1259"/>
      <c r="CR72" s="1259"/>
      <c r="CS72" s="1259"/>
      <c r="CT72" s="1259"/>
      <c r="CU72" s="1259"/>
      <c r="CV72" s="1259" t="s">
        <v>528</v>
      </c>
      <c r="CW72" s="1259"/>
      <c r="CX72" s="1259"/>
      <c r="CY72" s="1259"/>
      <c r="CZ72" s="1259"/>
      <c r="DA72" s="1259"/>
      <c r="DB72" s="1259"/>
      <c r="DC72" s="1259"/>
    </row>
    <row r="73" spans="2:107" ht="13.2" x14ac:dyDescent="0.2">
      <c r="B73" s="372"/>
      <c r="G73" s="1273"/>
      <c r="H73" s="1273"/>
      <c r="I73" s="1273"/>
      <c r="J73" s="1273"/>
      <c r="K73" s="1276"/>
      <c r="L73" s="1276"/>
      <c r="M73" s="1276"/>
      <c r="N73" s="1276"/>
      <c r="AM73" s="381"/>
      <c r="AN73" s="1262" t="s">
        <v>573</v>
      </c>
      <c r="AO73" s="1262"/>
      <c r="AP73" s="1262"/>
      <c r="AQ73" s="1262"/>
      <c r="AR73" s="1262"/>
      <c r="AS73" s="1262"/>
      <c r="AT73" s="1262"/>
      <c r="AU73" s="1262"/>
      <c r="AV73" s="1262"/>
      <c r="AW73" s="1262"/>
      <c r="AX73" s="1262"/>
      <c r="AY73" s="1262"/>
      <c r="AZ73" s="1262"/>
      <c r="BA73" s="1262"/>
      <c r="BB73" s="1262" t="s">
        <v>574</v>
      </c>
      <c r="BC73" s="1262"/>
      <c r="BD73" s="1262"/>
      <c r="BE73" s="1262"/>
      <c r="BF73" s="1262"/>
      <c r="BG73" s="1262"/>
      <c r="BH73" s="1262"/>
      <c r="BI73" s="1262"/>
      <c r="BJ73" s="1262"/>
      <c r="BK73" s="1262"/>
      <c r="BL73" s="1262"/>
      <c r="BM73" s="1262"/>
      <c r="BN73" s="1262"/>
      <c r="BO73" s="1262"/>
      <c r="BP73" s="1261">
        <v>5.4</v>
      </c>
      <c r="BQ73" s="1261"/>
      <c r="BR73" s="1261"/>
      <c r="BS73" s="1261"/>
      <c r="BT73" s="1261"/>
      <c r="BU73" s="1261"/>
      <c r="BV73" s="1261"/>
      <c r="BW73" s="1261"/>
      <c r="BX73" s="1261"/>
      <c r="BY73" s="1261"/>
      <c r="BZ73" s="1261"/>
      <c r="CA73" s="1261"/>
      <c r="CB73" s="1261"/>
      <c r="CC73" s="1261"/>
      <c r="CD73" s="1261"/>
      <c r="CE73" s="1261"/>
      <c r="CF73" s="1261"/>
      <c r="CG73" s="1261"/>
      <c r="CH73" s="1261"/>
      <c r="CI73" s="1261"/>
      <c r="CJ73" s="1261"/>
      <c r="CK73" s="1261"/>
      <c r="CL73" s="1261"/>
      <c r="CM73" s="1261"/>
      <c r="CN73" s="1261"/>
      <c r="CO73" s="1261"/>
      <c r="CP73" s="1261"/>
      <c r="CQ73" s="1261"/>
      <c r="CR73" s="1261"/>
      <c r="CS73" s="1261"/>
      <c r="CT73" s="1261"/>
      <c r="CU73" s="1261"/>
      <c r="CV73" s="1261"/>
      <c r="CW73" s="1261"/>
      <c r="CX73" s="1261"/>
      <c r="CY73" s="1261"/>
      <c r="CZ73" s="1261"/>
      <c r="DA73" s="1261"/>
      <c r="DB73" s="1261"/>
      <c r="DC73" s="1261"/>
    </row>
    <row r="74" spans="2:107" ht="13.2" x14ac:dyDescent="0.2">
      <c r="B74" s="372"/>
      <c r="G74" s="1273"/>
      <c r="H74" s="1273"/>
      <c r="I74" s="1273"/>
      <c r="J74" s="1273"/>
      <c r="K74" s="1276"/>
      <c r="L74" s="1276"/>
      <c r="M74" s="1276"/>
      <c r="N74" s="1276"/>
      <c r="AM74" s="381"/>
      <c r="AN74" s="1262"/>
      <c r="AO74" s="1262"/>
      <c r="AP74" s="1262"/>
      <c r="AQ74" s="1262"/>
      <c r="AR74" s="1262"/>
      <c r="AS74" s="1262"/>
      <c r="AT74" s="1262"/>
      <c r="AU74" s="1262"/>
      <c r="AV74" s="1262"/>
      <c r="AW74" s="1262"/>
      <c r="AX74" s="1262"/>
      <c r="AY74" s="1262"/>
      <c r="AZ74" s="1262"/>
      <c r="BA74" s="1262"/>
      <c r="BB74" s="1262"/>
      <c r="BC74" s="1262"/>
      <c r="BD74" s="1262"/>
      <c r="BE74" s="1262"/>
      <c r="BF74" s="1262"/>
      <c r="BG74" s="1262"/>
      <c r="BH74" s="1262"/>
      <c r="BI74" s="1262"/>
      <c r="BJ74" s="1262"/>
      <c r="BK74" s="1262"/>
      <c r="BL74" s="1262"/>
      <c r="BM74" s="1262"/>
      <c r="BN74" s="1262"/>
      <c r="BO74" s="1262"/>
      <c r="BP74" s="1261"/>
      <c r="BQ74" s="1261"/>
      <c r="BR74" s="1261"/>
      <c r="BS74" s="1261"/>
      <c r="BT74" s="1261"/>
      <c r="BU74" s="1261"/>
      <c r="BV74" s="1261"/>
      <c r="BW74" s="1261"/>
      <c r="BX74" s="1261"/>
      <c r="BY74" s="1261"/>
      <c r="BZ74" s="1261"/>
      <c r="CA74" s="1261"/>
      <c r="CB74" s="1261"/>
      <c r="CC74" s="1261"/>
      <c r="CD74" s="1261"/>
      <c r="CE74" s="1261"/>
      <c r="CF74" s="1261"/>
      <c r="CG74" s="1261"/>
      <c r="CH74" s="1261"/>
      <c r="CI74" s="1261"/>
      <c r="CJ74" s="1261"/>
      <c r="CK74" s="1261"/>
      <c r="CL74" s="1261"/>
      <c r="CM74" s="1261"/>
      <c r="CN74" s="1261"/>
      <c r="CO74" s="1261"/>
      <c r="CP74" s="1261"/>
      <c r="CQ74" s="1261"/>
      <c r="CR74" s="1261"/>
      <c r="CS74" s="1261"/>
      <c r="CT74" s="1261"/>
      <c r="CU74" s="1261"/>
      <c r="CV74" s="1261"/>
      <c r="CW74" s="1261"/>
      <c r="CX74" s="1261"/>
      <c r="CY74" s="1261"/>
      <c r="CZ74" s="1261"/>
      <c r="DA74" s="1261"/>
      <c r="DB74" s="1261"/>
      <c r="DC74" s="1261"/>
    </row>
    <row r="75" spans="2:107" ht="13.2" x14ac:dyDescent="0.2">
      <c r="B75" s="372"/>
      <c r="G75" s="1273"/>
      <c r="H75" s="1273"/>
      <c r="I75" s="1255"/>
      <c r="J75" s="1255"/>
      <c r="K75" s="1272"/>
      <c r="L75" s="1272"/>
      <c r="M75" s="1272"/>
      <c r="N75" s="1272"/>
      <c r="AM75" s="381"/>
      <c r="AN75" s="1262"/>
      <c r="AO75" s="1262"/>
      <c r="AP75" s="1262"/>
      <c r="AQ75" s="1262"/>
      <c r="AR75" s="1262"/>
      <c r="AS75" s="1262"/>
      <c r="AT75" s="1262"/>
      <c r="AU75" s="1262"/>
      <c r="AV75" s="1262"/>
      <c r="AW75" s="1262"/>
      <c r="AX75" s="1262"/>
      <c r="AY75" s="1262"/>
      <c r="AZ75" s="1262"/>
      <c r="BA75" s="1262"/>
      <c r="BB75" s="1262" t="s">
        <v>578</v>
      </c>
      <c r="BC75" s="1262"/>
      <c r="BD75" s="1262"/>
      <c r="BE75" s="1262"/>
      <c r="BF75" s="1262"/>
      <c r="BG75" s="1262"/>
      <c r="BH75" s="1262"/>
      <c r="BI75" s="1262"/>
      <c r="BJ75" s="1262"/>
      <c r="BK75" s="1262"/>
      <c r="BL75" s="1262"/>
      <c r="BM75" s="1262"/>
      <c r="BN75" s="1262"/>
      <c r="BO75" s="1262"/>
      <c r="BP75" s="1261">
        <v>7.2</v>
      </c>
      <c r="BQ75" s="1261"/>
      <c r="BR75" s="1261"/>
      <c r="BS75" s="1261"/>
      <c r="BT75" s="1261"/>
      <c r="BU75" s="1261"/>
      <c r="BV75" s="1261"/>
      <c r="BW75" s="1261"/>
      <c r="BX75" s="1261">
        <v>8</v>
      </c>
      <c r="BY75" s="1261"/>
      <c r="BZ75" s="1261"/>
      <c r="CA75" s="1261"/>
      <c r="CB75" s="1261"/>
      <c r="CC75" s="1261"/>
      <c r="CD75" s="1261"/>
      <c r="CE75" s="1261"/>
      <c r="CF75" s="1261">
        <v>8.1999999999999993</v>
      </c>
      <c r="CG75" s="1261"/>
      <c r="CH75" s="1261"/>
      <c r="CI75" s="1261"/>
      <c r="CJ75" s="1261"/>
      <c r="CK75" s="1261"/>
      <c r="CL75" s="1261"/>
      <c r="CM75" s="1261"/>
      <c r="CN75" s="1261">
        <v>8.6999999999999993</v>
      </c>
      <c r="CO75" s="1261"/>
      <c r="CP75" s="1261"/>
      <c r="CQ75" s="1261"/>
      <c r="CR75" s="1261"/>
      <c r="CS75" s="1261"/>
      <c r="CT75" s="1261"/>
      <c r="CU75" s="1261"/>
      <c r="CV75" s="1261">
        <v>8.6</v>
      </c>
      <c r="CW75" s="1261"/>
      <c r="CX75" s="1261"/>
      <c r="CY75" s="1261"/>
      <c r="CZ75" s="1261"/>
      <c r="DA75" s="1261"/>
      <c r="DB75" s="1261"/>
      <c r="DC75" s="1261"/>
    </row>
    <row r="76" spans="2:107" ht="13.2" x14ac:dyDescent="0.2">
      <c r="B76" s="372"/>
      <c r="G76" s="1273"/>
      <c r="H76" s="1273"/>
      <c r="I76" s="1255"/>
      <c r="J76" s="1255"/>
      <c r="K76" s="1272"/>
      <c r="L76" s="1272"/>
      <c r="M76" s="1272"/>
      <c r="N76" s="1272"/>
      <c r="AM76" s="381"/>
      <c r="AN76" s="1262"/>
      <c r="AO76" s="1262"/>
      <c r="AP76" s="1262"/>
      <c r="AQ76" s="1262"/>
      <c r="AR76" s="1262"/>
      <c r="AS76" s="1262"/>
      <c r="AT76" s="1262"/>
      <c r="AU76" s="1262"/>
      <c r="AV76" s="1262"/>
      <c r="AW76" s="1262"/>
      <c r="AX76" s="1262"/>
      <c r="AY76" s="1262"/>
      <c r="AZ76" s="1262"/>
      <c r="BA76" s="1262"/>
      <c r="BB76" s="1262"/>
      <c r="BC76" s="1262"/>
      <c r="BD76" s="1262"/>
      <c r="BE76" s="1262"/>
      <c r="BF76" s="1262"/>
      <c r="BG76" s="1262"/>
      <c r="BH76" s="1262"/>
      <c r="BI76" s="1262"/>
      <c r="BJ76" s="1262"/>
      <c r="BK76" s="1262"/>
      <c r="BL76" s="1262"/>
      <c r="BM76" s="1262"/>
      <c r="BN76" s="1262"/>
      <c r="BO76" s="1262"/>
      <c r="BP76" s="1261"/>
      <c r="BQ76" s="1261"/>
      <c r="BR76" s="1261"/>
      <c r="BS76" s="1261"/>
      <c r="BT76" s="1261"/>
      <c r="BU76" s="1261"/>
      <c r="BV76" s="1261"/>
      <c r="BW76" s="1261"/>
      <c r="BX76" s="1261"/>
      <c r="BY76" s="1261"/>
      <c r="BZ76" s="1261"/>
      <c r="CA76" s="1261"/>
      <c r="CB76" s="1261"/>
      <c r="CC76" s="1261"/>
      <c r="CD76" s="1261"/>
      <c r="CE76" s="1261"/>
      <c r="CF76" s="1261"/>
      <c r="CG76" s="1261"/>
      <c r="CH76" s="1261"/>
      <c r="CI76" s="1261"/>
      <c r="CJ76" s="1261"/>
      <c r="CK76" s="1261"/>
      <c r="CL76" s="1261"/>
      <c r="CM76" s="1261"/>
      <c r="CN76" s="1261"/>
      <c r="CO76" s="1261"/>
      <c r="CP76" s="1261"/>
      <c r="CQ76" s="1261"/>
      <c r="CR76" s="1261"/>
      <c r="CS76" s="1261"/>
      <c r="CT76" s="1261"/>
      <c r="CU76" s="1261"/>
      <c r="CV76" s="1261"/>
      <c r="CW76" s="1261"/>
      <c r="CX76" s="1261"/>
      <c r="CY76" s="1261"/>
      <c r="CZ76" s="1261"/>
      <c r="DA76" s="1261"/>
      <c r="DB76" s="1261"/>
      <c r="DC76" s="1261"/>
    </row>
    <row r="77" spans="2:107" ht="13.2" x14ac:dyDescent="0.2">
      <c r="B77" s="372"/>
      <c r="G77" s="1255"/>
      <c r="H77" s="1255"/>
      <c r="I77" s="1255"/>
      <c r="J77" s="1255"/>
      <c r="K77" s="1276"/>
      <c r="L77" s="1276"/>
      <c r="M77" s="1276"/>
      <c r="N77" s="1276"/>
      <c r="AN77" s="1259" t="s">
        <v>576</v>
      </c>
      <c r="AO77" s="1259"/>
      <c r="AP77" s="1259"/>
      <c r="AQ77" s="1259"/>
      <c r="AR77" s="1259"/>
      <c r="AS77" s="1259"/>
      <c r="AT77" s="1259"/>
      <c r="AU77" s="1259"/>
      <c r="AV77" s="1259"/>
      <c r="AW77" s="1259"/>
      <c r="AX77" s="1259"/>
      <c r="AY77" s="1259"/>
      <c r="AZ77" s="1259"/>
      <c r="BA77" s="1259"/>
      <c r="BB77" s="1262" t="s">
        <v>574</v>
      </c>
      <c r="BC77" s="1262"/>
      <c r="BD77" s="1262"/>
      <c r="BE77" s="1262"/>
      <c r="BF77" s="1262"/>
      <c r="BG77" s="1262"/>
      <c r="BH77" s="1262"/>
      <c r="BI77" s="1262"/>
      <c r="BJ77" s="1262"/>
      <c r="BK77" s="1262"/>
      <c r="BL77" s="1262"/>
      <c r="BM77" s="1262"/>
      <c r="BN77" s="1262"/>
      <c r="BO77" s="1262"/>
      <c r="BP77" s="1261">
        <v>0</v>
      </c>
      <c r="BQ77" s="1261"/>
      <c r="BR77" s="1261"/>
      <c r="BS77" s="1261"/>
      <c r="BT77" s="1261"/>
      <c r="BU77" s="1261"/>
      <c r="BV77" s="1261"/>
      <c r="BW77" s="1261"/>
      <c r="BX77" s="1261">
        <v>0</v>
      </c>
      <c r="BY77" s="1261"/>
      <c r="BZ77" s="1261"/>
      <c r="CA77" s="1261"/>
      <c r="CB77" s="1261"/>
      <c r="CC77" s="1261"/>
      <c r="CD77" s="1261"/>
      <c r="CE77" s="1261"/>
      <c r="CF77" s="1261">
        <v>0</v>
      </c>
      <c r="CG77" s="1261"/>
      <c r="CH77" s="1261"/>
      <c r="CI77" s="1261"/>
      <c r="CJ77" s="1261"/>
      <c r="CK77" s="1261"/>
      <c r="CL77" s="1261"/>
      <c r="CM77" s="1261"/>
      <c r="CN77" s="1261">
        <v>0</v>
      </c>
      <c r="CO77" s="1261"/>
      <c r="CP77" s="1261"/>
      <c r="CQ77" s="1261"/>
      <c r="CR77" s="1261"/>
      <c r="CS77" s="1261"/>
      <c r="CT77" s="1261"/>
      <c r="CU77" s="1261"/>
      <c r="CV77" s="1261">
        <v>0</v>
      </c>
      <c r="CW77" s="1261"/>
      <c r="CX77" s="1261"/>
      <c r="CY77" s="1261"/>
      <c r="CZ77" s="1261"/>
      <c r="DA77" s="1261"/>
      <c r="DB77" s="1261"/>
      <c r="DC77" s="1261"/>
    </row>
    <row r="78" spans="2:107" ht="13.2" x14ac:dyDescent="0.2">
      <c r="B78" s="372"/>
      <c r="G78" s="1255"/>
      <c r="H78" s="1255"/>
      <c r="I78" s="1255"/>
      <c r="J78" s="1255"/>
      <c r="K78" s="1276"/>
      <c r="L78" s="1276"/>
      <c r="M78" s="1276"/>
      <c r="N78" s="1276"/>
      <c r="AN78" s="1259"/>
      <c r="AO78" s="1259"/>
      <c r="AP78" s="1259"/>
      <c r="AQ78" s="1259"/>
      <c r="AR78" s="1259"/>
      <c r="AS78" s="1259"/>
      <c r="AT78" s="1259"/>
      <c r="AU78" s="1259"/>
      <c r="AV78" s="1259"/>
      <c r="AW78" s="1259"/>
      <c r="AX78" s="1259"/>
      <c r="AY78" s="1259"/>
      <c r="AZ78" s="1259"/>
      <c r="BA78" s="1259"/>
      <c r="BB78" s="1262"/>
      <c r="BC78" s="1262"/>
      <c r="BD78" s="1262"/>
      <c r="BE78" s="1262"/>
      <c r="BF78" s="1262"/>
      <c r="BG78" s="1262"/>
      <c r="BH78" s="1262"/>
      <c r="BI78" s="1262"/>
      <c r="BJ78" s="1262"/>
      <c r="BK78" s="1262"/>
      <c r="BL78" s="1262"/>
      <c r="BM78" s="1262"/>
      <c r="BN78" s="1262"/>
      <c r="BO78" s="1262"/>
      <c r="BP78" s="1261"/>
      <c r="BQ78" s="1261"/>
      <c r="BR78" s="1261"/>
      <c r="BS78" s="1261"/>
      <c r="BT78" s="1261"/>
      <c r="BU78" s="1261"/>
      <c r="BV78" s="1261"/>
      <c r="BW78" s="1261"/>
      <c r="BX78" s="1261"/>
      <c r="BY78" s="1261"/>
      <c r="BZ78" s="1261"/>
      <c r="CA78" s="1261"/>
      <c r="CB78" s="1261"/>
      <c r="CC78" s="1261"/>
      <c r="CD78" s="1261"/>
      <c r="CE78" s="1261"/>
      <c r="CF78" s="1261"/>
      <c r="CG78" s="1261"/>
      <c r="CH78" s="1261"/>
      <c r="CI78" s="1261"/>
      <c r="CJ78" s="1261"/>
      <c r="CK78" s="1261"/>
      <c r="CL78" s="1261"/>
      <c r="CM78" s="1261"/>
      <c r="CN78" s="1261"/>
      <c r="CO78" s="1261"/>
      <c r="CP78" s="1261"/>
      <c r="CQ78" s="1261"/>
      <c r="CR78" s="1261"/>
      <c r="CS78" s="1261"/>
      <c r="CT78" s="1261"/>
      <c r="CU78" s="1261"/>
      <c r="CV78" s="1261"/>
      <c r="CW78" s="1261"/>
      <c r="CX78" s="1261"/>
      <c r="CY78" s="1261"/>
      <c r="CZ78" s="1261"/>
      <c r="DA78" s="1261"/>
      <c r="DB78" s="1261"/>
      <c r="DC78" s="1261"/>
    </row>
    <row r="79" spans="2:107" ht="13.2" x14ac:dyDescent="0.2">
      <c r="B79" s="372"/>
      <c r="G79" s="1255"/>
      <c r="H79" s="1255"/>
      <c r="I79" s="1275"/>
      <c r="J79" s="1275"/>
      <c r="K79" s="1277"/>
      <c r="L79" s="1277"/>
      <c r="M79" s="1277"/>
      <c r="N79" s="1277"/>
      <c r="AN79" s="1259"/>
      <c r="AO79" s="1259"/>
      <c r="AP79" s="1259"/>
      <c r="AQ79" s="1259"/>
      <c r="AR79" s="1259"/>
      <c r="AS79" s="1259"/>
      <c r="AT79" s="1259"/>
      <c r="AU79" s="1259"/>
      <c r="AV79" s="1259"/>
      <c r="AW79" s="1259"/>
      <c r="AX79" s="1259"/>
      <c r="AY79" s="1259"/>
      <c r="AZ79" s="1259"/>
      <c r="BA79" s="1259"/>
      <c r="BB79" s="1262" t="s">
        <v>578</v>
      </c>
      <c r="BC79" s="1262"/>
      <c r="BD79" s="1262"/>
      <c r="BE79" s="1262"/>
      <c r="BF79" s="1262"/>
      <c r="BG79" s="1262"/>
      <c r="BH79" s="1262"/>
      <c r="BI79" s="1262"/>
      <c r="BJ79" s="1262"/>
      <c r="BK79" s="1262"/>
      <c r="BL79" s="1262"/>
      <c r="BM79" s="1262"/>
      <c r="BN79" s="1262"/>
      <c r="BO79" s="1262"/>
      <c r="BP79" s="1261">
        <v>8.6</v>
      </c>
      <c r="BQ79" s="1261"/>
      <c r="BR79" s="1261"/>
      <c r="BS79" s="1261"/>
      <c r="BT79" s="1261"/>
      <c r="BU79" s="1261"/>
      <c r="BV79" s="1261"/>
      <c r="BW79" s="1261"/>
      <c r="BX79" s="1261">
        <v>8.9</v>
      </c>
      <c r="BY79" s="1261"/>
      <c r="BZ79" s="1261"/>
      <c r="CA79" s="1261"/>
      <c r="CB79" s="1261"/>
      <c r="CC79" s="1261"/>
      <c r="CD79" s="1261"/>
      <c r="CE79" s="1261"/>
      <c r="CF79" s="1261">
        <v>8.9</v>
      </c>
      <c r="CG79" s="1261"/>
      <c r="CH79" s="1261"/>
      <c r="CI79" s="1261"/>
      <c r="CJ79" s="1261"/>
      <c r="CK79" s="1261"/>
      <c r="CL79" s="1261"/>
      <c r="CM79" s="1261"/>
      <c r="CN79" s="1261">
        <v>9.1</v>
      </c>
      <c r="CO79" s="1261"/>
      <c r="CP79" s="1261"/>
      <c r="CQ79" s="1261"/>
      <c r="CR79" s="1261"/>
      <c r="CS79" s="1261"/>
      <c r="CT79" s="1261"/>
      <c r="CU79" s="1261"/>
      <c r="CV79" s="1261">
        <v>9.3000000000000007</v>
      </c>
      <c r="CW79" s="1261"/>
      <c r="CX79" s="1261"/>
      <c r="CY79" s="1261"/>
      <c r="CZ79" s="1261"/>
      <c r="DA79" s="1261"/>
      <c r="DB79" s="1261"/>
      <c r="DC79" s="1261"/>
    </row>
    <row r="80" spans="2:107" ht="13.2" x14ac:dyDescent="0.2">
      <c r="B80" s="372"/>
      <c r="G80" s="1255"/>
      <c r="H80" s="1255"/>
      <c r="I80" s="1275"/>
      <c r="J80" s="1275"/>
      <c r="K80" s="1277"/>
      <c r="L80" s="1277"/>
      <c r="M80" s="1277"/>
      <c r="N80" s="1277"/>
      <c r="AN80" s="1259"/>
      <c r="AO80" s="1259"/>
      <c r="AP80" s="1259"/>
      <c r="AQ80" s="1259"/>
      <c r="AR80" s="1259"/>
      <c r="AS80" s="1259"/>
      <c r="AT80" s="1259"/>
      <c r="AU80" s="1259"/>
      <c r="AV80" s="1259"/>
      <c r="AW80" s="1259"/>
      <c r="AX80" s="1259"/>
      <c r="AY80" s="1259"/>
      <c r="AZ80" s="1259"/>
      <c r="BA80" s="1259"/>
      <c r="BB80" s="1262"/>
      <c r="BC80" s="1262"/>
      <c r="BD80" s="1262"/>
      <c r="BE80" s="1262"/>
      <c r="BF80" s="1262"/>
      <c r="BG80" s="1262"/>
      <c r="BH80" s="1262"/>
      <c r="BI80" s="1262"/>
      <c r="BJ80" s="1262"/>
      <c r="BK80" s="1262"/>
      <c r="BL80" s="1262"/>
      <c r="BM80" s="1262"/>
      <c r="BN80" s="1262"/>
      <c r="BO80" s="1262"/>
      <c r="BP80" s="1261"/>
      <c r="BQ80" s="1261"/>
      <c r="BR80" s="1261"/>
      <c r="BS80" s="1261"/>
      <c r="BT80" s="1261"/>
      <c r="BU80" s="1261"/>
      <c r="BV80" s="1261"/>
      <c r="BW80" s="1261"/>
      <c r="BX80" s="1261"/>
      <c r="BY80" s="1261"/>
      <c r="BZ80" s="1261"/>
      <c r="CA80" s="1261"/>
      <c r="CB80" s="1261"/>
      <c r="CC80" s="1261"/>
      <c r="CD80" s="1261"/>
      <c r="CE80" s="1261"/>
      <c r="CF80" s="1261"/>
      <c r="CG80" s="1261"/>
      <c r="CH80" s="1261"/>
      <c r="CI80" s="1261"/>
      <c r="CJ80" s="1261"/>
      <c r="CK80" s="1261"/>
      <c r="CL80" s="1261"/>
      <c r="CM80" s="1261"/>
      <c r="CN80" s="1261"/>
      <c r="CO80" s="1261"/>
      <c r="CP80" s="1261"/>
      <c r="CQ80" s="1261"/>
      <c r="CR80" s="1261"/>
      <c r="CS80" s="1261"/>
      <c r="CT80" s="1261"/>
      <c r="CU80" s="1261"/>
      <c r="CV80" s="1261"/>
      <c r="CW80" s="1261"/>
      <c r="CX80" s="1261"/>
      <c r="CY80" s="1261"/>
      <c r="CZ80" s="1261"/>
      <c r="DA80" s="1261"/>
      <c r="DB80" s="1261"/>
      <c r="DC80" s="1261"/>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GWXZodGZrBDDBEoIoxfIz8WyFX6Uh5TV+0R+m1iOqtKGp4gwXqajQOF8VWe4tHh3yxlf8+8O15diZU2DKuCK7g==" saltValue="kYze2s9XuqRRccNkLtyuD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474</v>
      </c>
    </row>
  </sheetData>
  <sheetProtection algorithmName="SHA-512" hashValue="0LHlADUeIqxU32v7vE75oYrPAWOk8zCPMMTQrZUT+ba54eQjV8b+7fJqRi5pa3Dp1utKbUHS2GVmf9saRpdm/w==" saltValue="F6Mh9KfAtWnFx5Yz5W8EZ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474</v>
      </c>
    </row>
  </sheetData>
  <sheetProtection algorithmName="SHA-512" hashValue="XWM20mGCa+CHbAxC5E0rHrZcdJfrVsHE1S/JATXxWWvMQzUklNLqsev6+aDJA8NsO3Y/dtxQI0HnGJ5FYisqVA==" saltValue="cUnH8kNxyyH2r5GoAftmj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50</v>
      </c>
      <c r="E2" s="149"/>
      <c r="F2" s="150" t="s">
        <v>523</v>
      </c>
      <c r="G2" s="151"/>
      <c r="H2" s="152"/>
    </row>
    <row r="3" spans="1:8" x14ac:dyDescent="0.2">
      <c r="A3" s="148" t="s">
        <v>516</v>
      </c>
      <c r="B3" s="153"/>
      <c r="C3" s="154"/>
      <c r="D3" s="155">
        <v>101324</v>
      </c>
      <c r="E3" s="156"/>
      <c r="F3" s="157">
        <v>190274</v>
      </c>
      <c r="G3" s="158"/>
      <c r="H3" s="159"/>
    </row>
    <row r="4" spans="1:8" x14ac:dyDescent="0.2">
      <c r="A4" s="160"/>
      <c r="B4" s="161"/>
      <c r="C4" s="162"/>
      <c r="D4" s="163">
        <v>37786</v>
      </c>
      <c r="E4" s="164"/>
      <c r="F4" s="165">
        <v>88584</v>
      </c>
      <c r="G4" s="166"/>
      <c r="H4" s="167"/>
    </row>
    <row r="5" spans="1:8" x14ac:dyDescent="0.2">
      <c r="A5" s="148" t="s">
        <v>518</v>
      </c>
      <c r="B5" s="153"/>
      <c r="C5" s="154"/>
      <c r="D5" s="155">
        <v>85835</v>
      </c>
      <c r="E5" s="156"/>
      <c r="F5" s="157">
        <v>200194</v>
      </c>
      <c r="G5" s="158"/>
      <c r="H5" s="159"/>
    </row>
    <row r="6" spans="1:8" x14ac:dyDescent="0.2">
      <c r="A6" s="160"/>
      <c r="B6" s="161"/>
      <c r="C6" s="162"/>
      <c r="D6" s="163">
        <v>21746</v>
      </c>
      <c r="E6" s="164"/>
      <c r="F6" s="165">
        <v>106422</v>
      </c>
      <c r="G6" s="166"/>
      <c r="H6" s="167"/>
    </row>
    <row r="7" spans="1:8" x14ac:dyDescent="0.2">
      <c r="A7" s="148" t="s">
        <v>519</v>
      </c>
      <c r="B7" s="153"/>
      <c r="C7" s="154"/>
      <c r="D7" s="155">
        <v>89082</v>
      </c>
      <c r="E7" s="156"/>
      <c r="F7" s="157">
        <v>196914</v>
      </c>
      <c r="G7" s="158"/>
      <c r="H7" s="159"/>
    </row>
    <row r="8" spans="1:8" x14ac:dyDescent="0.2">
      <c r="A8" s="160"/>
      <c r="B8" s="161"/>
      <c r="C8" s="162"/>
      <c r="D8" s="163">
        <v>25504</v>
      </c>
      <c r="E8" s="164"/>
      <c r="F8" s="165">
        <v>98966</v>
      </c>
      <c r="G8" s="166"/>
      <c r="H8" s="167"/>
    </row>
    <row r="9" spans="1:8" x14ac:dyDescent="0.2">
      <c r="A9" s="148" t="s">
        <v>520</v>
      </c>
      <c r="B9" s="153"/>
      <c r="C9" s="154"/>
      <c r="D9" s="155">
        <v>48419</v>
      </c>
      <c r="E9" s="156"/>
      <c r="F9" s="157">
        <v>204757</v>
      </c>
      <c r="G9" s="158"/>
      <c r="H9" s="159"/>
    </row>
    <row r="10" spans="1:8" x14ac:dyDescent="0.2">
      <c r="A10" s="160"/>
      <c r="B10" s="161"/>
      <c r="C10" s="162"/>
      <c r="D10" s="163">
        <v>17511</v>
      </c>
      <c r="E10" s="164"/>
      <c r="F10" s="165">
        <v>106071</v>
      </c>
      <c r="G10" s="166"/>
      <c r="H10" s="167"/>
    </row>
    <row r="11" spans="1:8" x14ac:dyDescent="0.2">
      <c r="A11" s="148" t="s">
        <v>521</v>
      </c>
      <c r="B11" s="153"/>
      <c r="C11" s="154"/>
      <c r="D11" s="155">
        <v>70364</v>
      </c>
      <c r="E11" s="156"/>
      <c r="F11" s="157">
        <v>194971</v>
      </c>
      <c r="G11" s="158"/>
      <c r="H11" s="159"/>
    </row>
    <row r="12" spans="1:8" x14ac:dyDescent="0.2">
      <c r="A12" s="160"/>
      <c r="B12" s="161"/>
      <c r="C12" s="168"/>
      <c r="D12" s="163">
        <v>40810</v>
      </c>
      <c r="E12" s="164"/>
      <c r="F12" s="165">
        <v>105966</v>
      </c>
      <c r="G12" s="166"/>
      <c r="H12" s="167"/>
    </row>
    <row r="13" spans="1:8" x14ac:dyDescent="0.2">
      <c r="A13" s="148"/>
      <c r="B13" s="153"/>
      <c r="C13" s="169"/>
      <c r="D13" s="170">
        <v>79005</v>
      </c>
      <c r="E13" s="171"/>
      <c r="F13" s="172">
        <v>197422</v>
      </c>
      <c r="G13" s="173"/>
      <c r="H13" s="159"/>
    </row>
    <row r="14" spans="1:8" x14ac:dyDescent="0.2">
      <c r="A14" s="160"/>
      <c r="B14" s="161"/>
      <c r="C14" s="162"/>
      <c r="D14" s="163">
        <v>28671</v>
      </c>
      <c r="E14" s="164"/>
      <c r="F14" s="165">
        <v>101202</v>
      </c>
      <c r="G14" s="166"/>
      <c r="H14" s="167"/>
    </row>
    <row r="17" spans="1:11" x14ac:dyDescent="0.2">
      <c r="A17" s="144" t="s">
        <v>51</v>
      </c>
    </row>
    <row r="18" spans="1:11" x14ac:dyDescent="0.2">
      <c r="A18" s="174"/>
      <c r="B18" s="174" t="str">
        <f>実質収支比率等に係る経年分析!F$46</f>
        <v>R01</v>
      </c>
      <c r="C18" s="174" t="str">
        <f>実質収支比率等に係る経年分析!G$46</f>
        <v>R02</v>
      </c>
      <c r="D18" s="174" t="str">
        <f>実質収支比率等に係る経年分析!H$46</f>
        <v>R03</v>
      </c>
      <c r="E18" s="174" t="str">
        <f>実質収支比率等に係る経年分析!I$46</f>
        <v>R04</v>
      </c>
      <c r="F18" s="174" t="str">
        <f>実質収支比率等に係る経年分析!J$46</f>
        <v>R05</v>
      </c>
    </row>
    <row r="19" spans="1:11" x14ac:dyDescent="0.2">
      <c r="A19" s="174" t="s">
        <v>52</v>
      </c>
      <c r="B19" s="174">
        <f>ROUND(VALUE(SUBSTITUTE(実質収支比率等に係る経年分析!F$48,"▲","-")),2)</f>
        <v>6.75</v>
      </c>
      <c r="C19" s="174">
        <f>ROUND(VALUE(SUBSTITUTE(実質収支比率等に係る経年分析!G$48,"▲","-")),2)</f>
        <v>7.13</v>
      </c>
      <c r="D19" s="174">
        <f>ROUND(VALUE(SUBSTITUTE(実質収支比率等に係る経年分析!H$48,"▲","-")),2)</f>
        <v>11.67</v>
      </c>
      <c r="E19" s="174">
        <f>ROUND(VALUE(SUBSTITUTE(実質収支比率等に係る経年分析!I$48,"▲","-")),2)</f>
        <v>7.56</v>
      </c>
      <c r="F19" s="174">
        <f>ROUND(VALUE(SUBSTITUTE(実質収支比率等に係る経年分析!J$48,"▲","-")),2)</f>
        <v>3.85</v>
      </c>
    </row>
    <row r="20" spans="1:11" x14ac:dyDescent="0.2">
      <c r="A20" s="174" t="s">
        <v>53</v>
      </c>
      <c r="B20" s="174">
        <f>ROUND(VALUE(SUBSTITUTE(実質収支比率等に係る経年分析!F$47,"▲","-")),2)</f>
        <v>34.979999999999997</v>
      </c>
      <c r="C20" s="174">
        <f>ROUND(VALUE(SUBSTITUTE(実質収支比率等に係る経年分析!G$47,"▲","-")),2)</f>
        <v>33.04</v>
      </c>
      <c r="D20" s="174">
        <f>ROUND(VALUE(SUBSTITUTE(実質収支比率等に係る経年分析!H$47,"▲","-")),2)</f>
        <v>34.200000000000003</v>
      </c>
      <c r="E20" s="174">
        <f>ROUND(VALUE(SUBSTITUTE(実質収支比率等に係る経年分析!I$47,"▲","-")),2)</f>
        <v>41.15</v>
      </c>
      <c r="F20" s="174">
        <f>ROUND(VALUE(SUBSTITUTE(実質収支比率等に係る経年分析!J$47,"▲","-")),2)</f>
        <v>45</v>
      </c>
    </row>
    <row r="21" spans="1:11" x14ac:dyDescent="0.2">
      <c r="A21" s="174" t="s">
        <v>54</v>
      </c>
      <c r="B21" s="174">
        <f>IF(ISNUMBER(VALUE(SUBSTITUTE(実質収支比率等に係る経年分析!F$49,"▲","-"))),ROUND(VALUE(SUBSTITUTE(実質収支比率等に係る経年分析!F$49,"▲","-")),2),NA())</f>
        <v>-3.54</v>
      </c>
      <c r="C21" s="174">
        <f>IF(ISNUMBER(VALUE(SUBSTITUTE(実質収支比率等に係る経年分析!G$49,"▲","-"))),ROUND(VALUE(SUBSTITUTE(実質収支比率等に係る経年分析!G$49,"▲","-")),2),NA())</f>
        <v>-2.13</v>
      </c>
      <c r="D21" s="174">
        <f>IF(ISNUMBER(VALUE(SUBSTITUTE(実質収支比率等に係る経年分析!H$49,"▲","-"))),ROUND(VALUE(SUBSTITUTE(実質収支比率等に係る経年分析!H$49,"▲","-")),2),NA())</f>
        <v>5.07</v>
      </c>
      <c r="E21" s="174">
        <f>IF(ISNUMBER(VALUE(SUBSTITUTE(実質収支比率等に係る経年分析!I$49,"▲","-"))),ROUND(VALUE(SUBSTITUTE(実質収支比率等に係る経年分析!I$49,"▲","-")),2),NA())</f>
        <v>-5.93</v>
      </c>
      <c r="F21" s="174">
        <f>IF(ISNUMBER(VALUE(SUBSTITUTE(実質収支比率等に係る経年分析!J$49,"▲","-"))),ROUND(VALUE(SUBSTITUTE(実質収支比率等に係る経年分析!J$49,"▲","-")),2),NA())</f>
        <v>-3.65</v>
      </c>
    </row>
    <row r="24" spans="1:11" x14ac:dyDescent="0.2">
      <c r="A24" s="144" t="s">
        <v>55</v>
      </c>
    </row>
    <row r="25" spans="1:11" x14ac:dyDescent="0.2">
      <c r="A25" s="175"/>
      <c r="B25" s="175" t="str">
        <f>連結実質赤字比率に係る赤字・黒字の構成分析!F$33</f>
        <v>R01</v>
      </c>
      <c r="C25" s="175"/>
      <c r="D25" s="175" t="str">
        <f>連結実質赤字比率に係る赤字・黒字の構成分析!G$33</f>
        <v>R02</v>
      </c>
      <c r="E25" s="175"/>
      <c r="F25" s="175" t="str">
        <f>連結実質赤字比率に係る赤字・黒字の構成分析!H$33</f>
        <v>R03</v>
      </c>
      <c r="G25" s="175"/>
      <c r="H25" s="175" t="str">
        <f>連結実質赤字比率に係る赤字・黒字の構成分析!I$33</f>
        <v>R04</v>
      </c>
      <c r="I25" s="175"/>
      <c r="J25" s="175" t="str">
        <f>連結実質赤字比率に係る赤字・黒字の構成分析!J$33</f>
        <v>R05</v>
      </c>
      <c r="K25" s="175"/>
    </row>
    <row r="26" spans="1:11" x14ac:dyDescent="0.2">
      <c r="A26" s="175"/>
      <c r="B26" s="175" t="s">
        <v>56</v>
      </c>
      <c r="C26" s="175" t="s">
        <v>57</v>
      </c>
      <c r="D26" s="175" t="s">
        <v>56</v>
      </c>
      <c r="E26" s="175" t="s">
        <v>57</v>
      </c>
      <c r="F26" s="175" t="s">
        <v>56</v>
      </c>
      <c r="G26" s="175" t="s">
        <v>57</v>
      </c>
      <c r="H26" s="175" t="s">
        <v>56</v>
      </c>
      <c r="I26" s="175" t="s">
        <v>57</v>
      </c>
      <c r="J26" s="175" t="s">
        <v>56</v>
      </c>
      <c r="K26" s="175" t="s">
        <v>57</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#VALUE!</v>
      </c>
      <c r="C27" s="175" t="e">
        <f>IF(ROUND(VALUE(SUBSTITUTE(連結実質赤字比率に係る赤字・黒字の構成分析!F$43,"▲", "-")), 2) &gt;= 0, ABS(ROUND(VALUE(SUBSTITUTE(連結実質赤字比率に係る赤字・黒字の構成分析!F$43,"▲", "-")), 2)), NA())</f>
        <v>#VALUE!</v>
      </c>
      <c r="D27" s="175" t="e">
        <f>IF(ROUND(VALUE(SUBSTITUTE(連結実質赤字比率に係る赤字・黒字の構成分析!G$43,"▲", "-")), 2) &lt; 0, ABS(ROUND(VALUE(SUBSTITUTE(連結実質赤字比率に係る赤字・黒字の構成分析!G$43,"▲", "-")), 2)), NA())</f>
        <v>#VALUE!</v>
      </c>
      <c r="E27" s="175" t="e">
        <f>IF(ROUND(VALUE(SUBSTITUTE(連結実質赤字比率に係る赤字・黒字の構成分析!G$43,"▲", "-")), 2) &gt;= 0, ABS(ROUND(VALUE(SUBSTITUTE(連結実質赤字比率に係る赤字・黒字の構成分析!G$43,"▲", "-")), 2)), NA())</f>
        <v>#VALUE!</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e">
        <f>IF(連結実質赤字比率に係る赤字・黒字の構成分析!C$41="",NA(),連結実質赤字比率に係る赤字・黒字の構成分析!C$41)</f>
        <v>#N/A</v>
      </c>
      <c r="B29" s="175" t="e">
        <f>IF(ROUND(VALUE(SUBSTITUTE(連結実質赤字比率に係る赤字・黒字の構成分析!F$41,"▲", "-")), 2) &lt; 0, ABS(ROUND(VALUE(SUBSTITUTE(連結実質赤字比率に係る赤字・黒字の構成分析!F$41,"▲", "-")), 2)), NA())</f>
        <v>#VALUE!</v>
      </c>
      <c r="C29" s="175" t="e">
        <f>IF(ROUND(VALUE(SUBSTITUTE(連結実質赤字比率に係る赤字・黒字の構成分析!F$41,"▲", "-")), 2) &gt;= 0, ABS(ROUND(VALUE(SUBSTITUTE(連結実質赤字比率に係る赤字・黒字の構成分析!F$41,"▲", "-")), 2)), NA())</f>
        <v>#VALUE!</v>
      </c>
      <c r="D29" s="175" t="e">
        <f>IF(ROUND(VALUE(SUBSTITUTE(連結実質赤字比率に係る赤字・黒字の構成分析!G$41,"▲", "-")), 2) &lt; 0, ABS(ROUND(VALUE(SUBSTITUTE(連結実質赤字比率に係る赤字・黒字の構成分析!G$41,"▲", "-")), 2)), NA())</f>
        <v>#VALUE!</v>
      </c>
      <c r="E29" s="175" t="e">
        <f>IF(ROUND(VALUE(SUBSTITUTE(連結実質赤字比率に係る赤字・黒字の構成分析!G$41,"▲", "-")), 2) &gt;= 0, ABS(ROUND(VALUE(SUBSTITUTE(連結実質赤字比率に係る赤字・黒字の構成分析!G$41,"▲", "-")), 2)), NA())</f>
        <v>#VALUE!</v>
      </c>
      <c r="F29" s="175" t="e">
        <f>IF(ROUND(VALUE(SUBSTITUTE(連結実質赤字比率に係る赤字・黒字の構成分析!H$41,"▲", "-")), 2) &lt; 0, ABS(ROUND(VALUE(SUBSTITUTE(連結実質赤字比率に係る赤字・黒字の構成分析!H$41,"▲", "-")), 2)), NA())</f>
        <v>#VALUE!</v>
      </c>
      <c r="G29" s="175" t="e">
        <f>IF(ROUND(VALUE(SUBSTITUTE(連結実質赤字比率に係る赤字・黒字の構成分析!H$41,"▲", "-")), 2) &gt;= 0, ABS(ROUND(VALUE(SUBSTITUTE(連結実質赤字比率に係る赤字・黒字の構成分析!H$41,"▲", "-")), 2)), NA())</f>
        <v>#VALUE!</v>
      </c>
      <c r="H29" s="175" t="e">
        <f>IF(ROUND(VALUE(SUBSTITUTE(連結実質赤字比率に係る赤字・黒字の構成分析!I$41,"▲", "-")), 2) &lt; 0, ABS(ROUND(VALUE(SUBSTITUTE(連結実質赤字比率に係る赤字・黒字の構成分析!I$41,"▲", "-")), 2)), NA())</f>
        <v>#VALUE!</v>
      </c>
      <c r="I29" s="175" t="e">
        <f>IF(ROUND(VALUE(SUBSTITUTE(連結実質赤字比率に係る赤字・黒字の構成分析!I$41,"▲", "-")), 2) &gt;= 0, ABS(ROUND(VALUE(SUBSTITUTE(連結実質赤字比率に係る赤字・黒字の構成分析!I$41,"▲", "-")), 2)), NA())</f>
        <v>#VALUE!</v>
      </c>
      <c r="J29" s="175" t="e">
        <f>IF(ROUND(VALUE(SUBSTITUTE(連結実質赤字比率に係る赤字・黒字の構成分析!J$41,"▲", "-")), 2) &lt; 0, ABS(ROUND(VALUE(SUBSTITUTE(連結実質赤字比率に係る赤字・黒字の構成分析!J$41,"▲", "-")), 2)), NA())</f>
        <v>#VALUE!</v>
      </c>
      <c r="K29" s="175" t="e">
        <f>IF(ROUND(VALUE(SUBSTITUTE(連結実質赤字比率に係る赤字・黒字の構成分析!J$41,"▲", "-")), 2) &gt;= 0, ABS(ROUND(VALUE(SUBSTITUTE(連結実質赤字比率に係る赤字・黒字の構成分析!J$41,"▲", "-")), 2)), NA())</f>
        <v>#VALUE!</v>
      </c>
    </row>
    <row r="30" spans="1:11" x14ac:dyDescent="0.2">
      <c r="A30" s="175" t="e">
        <f>IF(連結実質赤字比率に係る赤字・黒字の構成分析!C$40="",NA(),連結実質赤字比率に係る赤字・黒字の構成分析!C$40)</f>
        <v>#N/A</v>
      </c>
      <c r="B30" s="175" t="e">
        <f>IF(ROUND(VALUE(SUBSTITUTE(連結実質赤字比率に係る赤字・黒字の構成分析!F$40,"▲", "-")), 2) &lt; 0, ABS(ROUND(VALUE(SUBSTITUTE(連結実質赤字比率に係る赤字・黒字の構成分析!F$40,"▲", "-")), 2)), NA())</f>
        <v>#VALUE!</v>
      </c>
      <c r="C30" s="175" t="e">
        <f>IF(ROUND(VALUE(SUBSTITUTE(連結実質赤字比率に係る赤字・黒字の構成分析!F$40,"▲", "-")), 2) &gt;= 0, ABS(ROUND(VALUE(SUBSTITUTE(連結実質赤字比率に係る赤字・黒字の構成分析!F$40,"▲", "-")), 2)), NA())</f>
        <v>#VALUE!</v>
      </c>
      <c r="D30" s="175" t="e">
        <f>IF(ROUND(VALUE(SUBSTITUTE(連結実質赤字比率に係る赤字・黒字の構成分析!G$40,"▲", "-")), 2) &lt; 0, ABS(ROUND(VALUE(SUBSTITUTE(連結実質赤字比率に係る赤字・黒字の構成分析!G$40,"▲", "-")), 2)), NA())</f>
        <v>#VALUE!</v>
      </c>
      <c r="E30" s="175" t="e">
        <f>IF(ROUND(VALUE(SUBSTITUTE(連結実質赤字比率に係る赤字・黒字の構成分析!G$40,"▲", "-")), 2) &gt;= 0, ABS(ROUND(VALUE(SUBSTITUTE(連結実質赤字比率に係る赤字・黒字の構成分析!G$40,"▲", "-")), 2)), NA())</f>
        <v>#VALUE!</v>
      </c>
      <c r="F30" s="175" t="e">
        <f>IF(ROUND(VALUE(SUBSTITUTE(連結実質赤字比率に係る赤字・黒字の構成分析!H$40,"▲", "-")), 2) &lt; 0, ABS(ROUND(VALUE(SUBSTITUTE(連結実質赤字比率に係る赤字・黒字の構成分析!H$40,"▲", "-")), 2)), NA())</f>
        <v>#VALUE!</v>
      </c>
      <c r="G30" s="175" t="e">
        <f>IF(ROUND(VALUE(SUBSTITUTE(連結実質赤字比率に係る赤字・黒字の構成分析!H$40,"▲", "-")), 2) &gt;= 0, ABS(ROUND(VALUE(SUBSTITUTE(連結実質赤字比率に係る赤字・黒字の構成分析!H$40,"▲", "-")), 2)), NA())</f>
        <v>#VALUE!</v>
      </c>
      <c r="H30" s="175" t="e">
        <f>IF(ROUND(VALUE(SUBSTITUTE(連結実質赤字比率に係る赤字・黒字の構成分析!I$40,"▲", "-")), 2) &lt; 0, ABS(ROUND(VALUE(SUBSTITUTE(連結実質赤字比率に係る赤字・黒字の構成分析!I$40,"▲", "-")), 2)), NA())</f>
        <v>#VALUE!</v>
      </c>
      <c r="I30" s="175" t="e">
        <f>IF(ROUND(VALUE(SUBSTITUTE(連結実質赤字比率に係る赤字・黒字の構成分析!I$40,"▲", "-")), 2) &gt;= 0, ABS(ROUND(VALUE(SUBSTITUTE(連結実質赤字比率に係る赤字・黒字の構成分析!I$40,"▲", "-")), 2)), NA())</f>
        <v>#VALUE!</v>
      </c>
      <c r="J30" s="175" t="e">
        <f>IF(ROUND(VALUE(SUBSTITUTE(連結実質赤字比率に係る赤字・黒字の構成分析!J$40,"▲", "-")), 2) &lt; 0, ABS(ROUND(VALUE(SUBSTITUTE(連結実質赤字比率に係る赤字・黒字の構成分析!J$40,"▲", "-")), 2)), NA())</f>
        <v>#VALUE!</v>
      </c>
      <c r="K30" s="175" t="e">
        <f>IF(ROUND(VALUE(SUBSTITUTE(連結実質赤字比率に係る赤字・黒字の構成分析!J$40,"▲", "-")), 2) &gt;= 0, ABS(ROUND(VALUE(SUBSTITUTE(連結実質赤字比率に係る赤字・黒字の構成分析!J$40,"▲", "-")), 2)), NA())</f>
        <v>#VALUE!</v>
      </c>
    </row>
    <row r="31" spans="1:11" x14ac:dyDescent="0.2">
      <c r="A31" s="175" t="e">
        <f>IF(連結実質赤字比率に係る赤字・黒字の構成分析!C$39="",NA(),連結実質赤字比率に係る赤字・黒字の構成分析!C$39)</f>
        <v>#N/A</v>
      </c>
      <c r="B31" s="175" t="e">
        <f>IF(ROUND(VALUE(SUBSTITUTE(連結実質赤字比率に係る赤字・黒字の構成分析!F$39,"▲", "-")), 2) &lt; 0, ABS(ROUND(VALUE(SUBSTITUTE(連結実質赤字比率に係る赤字・黒字の構成分析!F$39,"▲", "-")), 2)), NA())</f>
        <v>#VALUE!</v>
      </c>
      <c r="C31" s="175" t="e">
        <f>IF(ROUND(VALUE(SUBSTITUTE(連結実質赤字比率に係る赤字・黒字の構成分析!F$39,"▲", "-")), 2) &gt;= 0, ABS(ROUND(VALUE(SUBSTITUTE(連結実質赤字比率に係る赤字・黒字の構成分析!F$39,"▲", "-")), 2)), NA())</f>
        <v>#VALUE!</v>
      </c>
      <c r="D31" s="175" t="e">
        <f>IF(ROUND(VALUE(SUBSTITUTE(連結実質赤字比率に係る赤字・黒字の構成分析!G$39,"▲", "-")), 2) &lt; 0, ABS(ROUND(VALUE(SUBSTITUTE(連結実質赤字比率に係る赤字・黒字の構成分析!G$39,"▲", "-")), 2)), NA())</f>
        <v>#VALUE!</v>
      </c>
      <c r="E31" s="175" t="e">
        <f>IF(ROUND(VALUE(SUBSTITUTE(連結実質赤字比率に係る赤字・黒字の構成分析!G$39,"▲", "-")), 2) &gt;= 0, ABS(ROUND(VALUE(SUBSTITUTE(連結実質赤字比率に係る赤字・黒字の構成分析!G$39,"▲", "-")), 2)), NA())</f>
        <v>#VALUE!</v>
      </c>
      <c r="F31" s="175" t="e">
        <f>IF(ROUND(VALUE(SUBSTITUTE(連結実質赤字比率に係る赤字・黒字の構成分析!H$39,"▲", "-")), 2) &lt; 0, ABS(ROUND(VALUE(SUBSTITUTE(連結実質赤字比率に係る赤字・黒字の構成分析!H$39,"▲", "-")), 2)), NA())</f>
        <v>#VALUE!</v>
      </c>
      <c r="G31" s="175" t="e">
        <f>IF(ROUND(VALUE(SUBSTITUTE(連結実質赤字比率に係る赤字・黒字の構成分析!H$39,"▲", "-")), 2) &gt;= 0, ABS(ROUND(VALUE(SUBSTITUTE(連結実質赤字比率に係る赤字・黒字の構成分析!H$39,"▲", "-")), 2)), NA())</f>
        <v>#VALUE!</v>
      </c>
      <c r="H31" s="175" t="e">
        <f>IF(ROUND(VALUE(SUBSTITUTE(連結実質赤字比率に係る赤字・黒字の構成分析!I$39,"▲", "-")), 2) &lt; 0, ABS(ROUND(VALUE(SUBSTITUTE(連結実質赤字比率に係る赤字・黒字の構成分析!I$39,"▲", "-")), 2)), NA())</f>
        <v>#VALUE!</v>
      </c>
      <c r="I31" s="175" t="e">
        <f>IF(ROUND(VALUE(SUBSTITUTE(連結実質赤字比率に係る赤字・黒字の構成分析!I$39,"▲", "-")), 2) &gt;= 0, ABS(ROUND(VALUE(SUBSTITUTE(連結実質赤字比率に係る赤字・黒字の構成分析!I$39,"▲", "-")), 2)), NA())</f>
        <v>#VALUE!</v>
      </c>
      <c r="J31" s="175" t="e">
        <f>IF(ROUND(VALUE(SUBSTITUTE(連結実質赤字比率に係る赤字・黒字の構成分析!J$39,"▲", "-")), 2) &lt; 0, ABS(ROUND(VALUE(SUBSTITUTE(連結実質赤字比率に係る赤字・黒字の構成分析!J$39,"▲", "-")), 2)), NA())</f>
        <v>#VALUE!</v>
      </c>
      <c r="K31" s="175" t="e">
        <f>IF(ROUND(VALUE(SUBSTITUTE(連結実質赤字比率に係る赤字・黒字の構成分析!J$39,"▲", "-")), 2) &gt;= 0, ABS(ROUND(VALUE(SUBSTITUTE(連結実質赤字比率に係る赤字・黒字の構成分析!J$39,"▲", "-")), 2)), NA())</f>
        <v>#VALUE!</v>
      </c>
    </row>
    <row r="32" spans="1:11" x14ac:dyDescent="0.2">
      <c r="A32" s="175" t="str">
        <f>IF(連結実質赤字比率に係る赤字・黒字の構成分析!C$38="",NA(),連結実質赤字比率に係る赤字・黒字の構成分析!C$38)</f>
        <v>後期高齢者医療特別会計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0.28999999999999998</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0.28000000000000003</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0.01</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0.01</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0.01</v>
      </c>
    </row>
    <row r="33" spans="1:16" x14ac:dyDescent="0.2">
      <c r="A33" s="175" t="str">
        <f>IF(連結実質赤字比率に係る赤字・黒字の構成分析!C$37="",NA(),連結実質赤字比率に係る赤字・黒字の構成分析!C$37)</f>
        <v>下水道特別会計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1.02</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0.93</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0.77</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0.46</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0.97</v>
      </c>
    </row>
    <row r="34" spans="1:16" x14ac:dyDescent="0.2">
      <c r="A34" s="175" t="str">
        <f>IF(連結実質赤字比率に係る赤字・黒字の構成分析!C$36="",NA(),連結実質赤字比率に係る赤字・黒字の構成分析!C$36)</f>
        <v>一般会計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6.74</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7.12</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11.67</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7.56</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3.84</v>
      </c>
    </row>
    <row r="35" spans="1:16" x14ac:dyDescent="0.2">
      <c r="A35" s="175" t="str">
        <f>IF(連結実質赤字比率に係る赤字・黒字の構成分析!C$35="",NA(),連結実質赤字比率に係る赤字・黒字の構成分析!C$35)</f>
        <v>水道事業会計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3.96</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4.25</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4.12</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4.28</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4.25</v>
      </c>
    </row>
    <row r="36" spans="1:16" x14ac:dyDescent="0.2">
      <c r="A36" s="175" t="str">
        <f>IF(連結実質赤字比率に係る赤字・黒字の構成分析!C$34="",NA(),連結実質赤字比率に係る赤字・黒字の構成分析!C$34)</f>
        <v>国民健康保険特別会計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5.37</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4.43</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5.43</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8</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8.19</v>
      </c>
    </row>
    <row r="39" spans="1:16" x14ac:dyDescent="0.2">
      <c r="A39" s="144" t="s">
        <v>58</v>
      </c>
    </row>
    <row r="40" spans="1:16" x14ac:dyDescent="0.2">
      <c r="A40" s="176"/>
      <c r="B40" s="176" t="str">
        <f>'実質公債費比率（分子）の構造'!K$44</f>
        <v>R01</v>
      </c>
      <c r="C40" s="176"/>
      <c r="D40" s="176"/>
      <c r="E40" s="176" t="str">
        <f>'実質公債費比率（分子）の構造'!L$44</f>
        <v>R02</v>
      </c>
      <c r="F40" s="176"/>
      <c r="G40" s="176"/>
      <c r="H40" s="176" t="str">
        <f>'実質公債費比率（分子）の構造'!M$44</f>
        <v>R03</v>
      </c>
      <c r="I40" s="176"/>
      <c r="J40" s="176"/>
      <c r="K40" s="176" t="str">
        <f>'実質公債費比率（分子）の構造'!N$44</f>
        <v>R04</v>
      </c>
      <c r="L40" s="176"/>
      <c r="M40" s="176"/>
      <c r="N40" s="176" t="str">
        <f>'実質公債費比率（分子）の構造'!O$44</f>
        <v>R05</v>
      </c>
      <c r="O40" s="176"/>
      <c r="P40" s="176"/>
    </row>
    <row r="41" spans="1:16" x14ac:dyDescent="0.2">
      <c r="A41" s="176"/>
      <c r="B41" s="176" t="s">
        <v>59</v>
      </c>
      <c r="C41" s="176"/>
      <c r="D41" s="176" t="s">
        <v>60</v>
      </c>
      <c r="E41" s="176" t="s">
        <v>59</v>
      </c>
      <c r="F41" s="176"/>
      <c r="G41" s="176" t="s">
        <v>60</v>
      </c>
      <c r="H41" s="176" t="s">
        <v>59</v>
      </c>
      <c r="I41" s="176"/>
      <c r="J41" s="176" t="s">
        <v>60</v>
      </c>
      <c r="K41" s="176" t="s">
        <v>59</v>
      </c>
      <c r="L41" s="176"/>
      <c r="M41" s="176" t="s">
        <v>60</v>
      </c>
      <c r="N41" s="176" t="s">
        <v>59</v>
      </c>
      <c r="O41" s="176"/>
      <c r="P41" s="176" t="s">
        <v>60</v>
      </c>
    </row>
    <row r="42" spans="1:16" x14ac:dyDescent="0.2">
      <c r="A42" s="176" t="s">
        <v>61</v>
      </c>
      <c r="B42" s="176"/>
      <c r="C42" s="176"/>
      <c r="D42" s="176">
        <f>'実質公債費比率（分子）の構造'!K$52</f>
        <v>407</v>
      </c>
      <c r="E42" s="176"/>
      <c r="F42" s="176"/>
      <c r="G42" s="176">
        <f>'実質公債費比率（分子）の構造'!L$52</f>
        <v>422</v>
      </c>
      <c r="H42" s="176"/>
      <c r="I42" s="176"/>
      <c r="J42" s="176">
        <f>'実質公債費比率（分子）の構造'!M$52</f>
        <v>445</v>
      </c>
      <c r="K42" s="176"/>
      <c r="L42" s="176"/>
      <c r="M42" s="176">
        <f>'実質公債費比率（分子）の構造'!N$52</f>
        <v>418</v>
      </c>
      <c r="N42" s="176"/>
      <c r="O42" s="176"/>
      <c r="P42" s="176">
        <f>'実質公債費比率（分子）の構造'!O$52</f>
        <v>413</v>
      </c>
    </row>
    <row r="43" spans="1:16" x14ac:dyDescent="0.2">
      <c r="A43" s="176" t="s">
        <v>16</v>
      </c>
      <c r="B43" s="176">
        <f>'実質公債費比率（分子）の構造'!K$51</f>
        <v>0</v>
      </c>
      <c r="C43" s="176"/>
      <c r="D43" s="176"/>
      <c r="E43" s="176">
        <f>'実質公債費比率（分子）の構造'!L$51</f>
        <v>0</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2">
      <c r="A44" s="176" t="s">
        <v>62</v>
      </c>
      <c r="B44" s="176" t="str">
        <f>'実質公債費比率（分子）の構造'!K$50</f>
        <v>-</v>
      </c>
      <c r="C44" s="176"/>
      <c r="D44" s="176"/>
      <c r="E44" s="176" t="str">
        <f>'実質公債費比率（分子）の構造'!L$50</f>
        <v>-</v>
      </c>
      <c r="F44" s="176"/>
      <c r="G44" s="176"/>
      <c r="H44" s="176" t="str">
        <f>'実質公債費比率（分子）の構造'!M$50</f>
        <v>-</v>
      </c>
      <c r="I44" s="176"/>
      <c r="J44" s="176"/>
      <c r="K44" s="176" t="str">
        <f>'実質公債費比率（分子）の構造'!N$50</f>
        <v>-</v>
      </c>
      <c r="L44" s="176"/>
      <c r="M44" s="176"/>
      <c r="N44" s="176" t="str">
        <f>'実質公債費比率（分子）の構造'!O$50</f>
        <v>-</v>
      </c>
      <c r="O44" s="176"/>
      <c r="P44" s="176"/>
    </row>
    <row r="45" spans="1:16" x14ac:dyDescent="0.2">
      <c r="A45" s="176" t="s">
        <v>63</v>
      </c>
      <c r="B45" s="176">
        <f>'実質公債費比率（分子）の構造'!K$49</f>
        <v>50</v>
      </c>
      <c r="C45" s="176"/>
      <c r="D45" s="176"/>
      <c r="E45" s="176">
        <f>'実質公債費比率（分子）の構造'!L$49</f>
        <v>55</v>
      </c>
      <c r="F45" s="176"/>
      <c r="G45" s="176"/>
      <c r="H45" s="176">
        <f>'実質公債費比率（分子）の構造'!M$49</f>
        <v>53</v>
      </c>
      <c r="I45" s="176"/>
      <c r="J45" s="176"/>
      <c r="K45" s="176">
        <f>'実質公債費比率（分子）の構造'!N$49</f>
        <v>62</v>
      </c>
      <c r="L45" s="176"/>
      <c r="M45" s="176"/>
      <c r="N45" s="176">
        <f>'実質公債費比率（分子）の構造'!O$49</f>
        <v>63</v>
      </c>
      <c r="O45" s="176"/>
      <c r="P45" s="176"/>
    </row>
    <row r="46" spans="1:16" x14ac:dyDescent="0.2">
      <c r="A46" s="176" t="s">
        <v>64</v>
      </c>
      <c r="B46" s="176">
        <f>'実質公債費比率（分子）の構造'!K$48</f>
        <v>64</v>
      </c>
      <c r="C46" s="176"/>
      <c r="D46" s="176"/>
      <c r="E46" s="176">
        <f>'実質公債費比率（分子）の構造'!L$48</f>
        <v>80</v>
      </c>
      <c r="F46" s="176"/>
      <c r="G46" s="176"/>
      <c r="H46" s="176">
        <f>'実質公債費比率（分子）の構造'!M$48</f>
        <v>81</v>
      </c>
      <c r="I46" s="176"/>
      <c r="J46" s="176"/>
      <c r="K46" s="176">
        <f>'実質公債費比率（分子）の構造'!N$48</f>
        <v>82</v>
      </c>
      <c r="L46" s="176"/>
      <c r="M46" s="176"/>
      <c r="N46" s="176">
        <f>'実質公債費比率（分子）の構造'!O$48</f>
        <v>86</v>
      </c>
      <c r="O46" s="176"/>
      <c r="P46" s="176"/>
    </row>
    <row r="47" spans="1:16" x14ac:dyDescent="0.2">
      <c r="A47" s="176" t="s">
        <v>12</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65</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66</v>
      </c>
      <c r="B49" s="176">
        <f>'実質公債費比率（分子）の構造'!K$45</f>
        <v>522</v>
      </c>
      <c r="C49" s="176"/>
      <c r="D49" s="176"/>
      <c r="E49" s="176">
        <f>'実質公債費比率（分子）の構造'!L$45</f>
        <v>536</v>
      </c>
      <c r="F49" s="176"/>
      <c r="G49" s="176"/>
      <c r="H49" s="176">
        <f>'実質公債費比率（分子）の構造'!M$45</f>
        <v>562</v>
      </c>
      <c r="I49" s="176"/>
      <c r="J49" s="176"/>
      <c r="K49" s="176">
        <f>'実質公債費比率（分子）の構造'!N$45</f>
        <v>574</v>
      </c>
      <c r="L49" s="176"/>
      <c r="M49" s="176"/>
      <c r="N49" s="176">
        <f>'実質公債費比率（分子）の構造'!O$45</f>
        <v>518</v>
      </c>
      <c r="O49" s="176"/>
      <c r="P49" s="176"/>
    </row>
    <row r="50" spans="1:16" x14ac:dyDescent="0.2">
      <c r="A50" s="176" t="s">
        <v>67</v>
      </c>
      <c r="B50" s="176" t="e">
        <f>NA()</f>
        <v>#N/A</v>
      </c>
      <c r="C50" s="176">
        <f>IF(ISNUMBER('実質公債費比率（分子）の構造'!K$53),'実質公債費比率（分子）の構造'!K$53,NA())</f>
        <v>229</v>
      </c>
      <c r="D50" s="176" t="e">
        <f>NA()</f>
        <v>#N/A</v>
      </c>
      <c r="E50" s="176" t="e">
        <f>NA()</f>
        <v>#N/A</v>
      </c>
      <c r="F50" s="176">
        <f>IF(ISNUMBER('実質公債費比率（分子）の構造'!L$53),'実質公債費比率（分子）の構造'!L$53,NA())</f>
        <v>249</v>
      </c>
      <c r="G50" s="176" t="e">
        <f>NA()</f>
        <v>#N/A</v>
      </c>
      <c r="H50" s="176" t="e">
        <f>NA()</f>
        <v>#N/A</v>
      </c>
      <c r="I50" s="176">
        <f>IF(ISNUMBER('実質公債費比率（分子）の構造'!M$53),'実質公債費比率（分子）の構造'!M$53,NA())</f>
        <v>251</v>
      </c>
      <c r="J50" s="176" t="e">
        <f>NA()</f>
        <v>#N/A</v>
      </c>
      <c r="K50" s="176" t="e">
        <f>NA()</f>
        <v>#N/A</v>
      </c>
      <c r="L50" s="176">
        <f>IF(ISNUMBER('実質公債費比率（分子）の構造'!N$53),'実質公債費比率（分子）の構造'!N$53,NA())</f>
        <v>300</v>
      </c>
      <c r="M50" s="176" t="e">
        <f>NA()</f>
        <v>#N/A</v>
      </c>
      <c r="N50" s="176" t="e">
        <f>NA()</f>
        <v>#N/A</v>
      </c>
      <c r="O50" s="176">
        <f>IF(ISNUMBER('実質公債費比率（分子）の構造'!O$53),'実質公債費比率（分子）の構造'!O$53,NA())</f>
        <v>254</v>
      </c>
      <c r="P50" s="176" t="e">
        <f>NA()</f>
        <v>#N/A</v>
      </c>
    </row>
    <row r="53" spans="1:16" x14ac:dyDescent="0.2">
      <c r="A53" s="144" t="s">
        <v>68</v>
      </c>
    </row>
    <row r="54" spans="1:16" x14ac:dyDescent="0.2">
      <c r="A54" s="175"/>
      <c r="B54" s="175" t="str">
        <f>'将来負担比率（分子）の構造'!I$40</f>
        <v>R01</v>
      </c>
      <c r="C54" s="175"/>
      <c r="D54" s="175"/>
      <c r="E54" s="175" t="str">
        <f>'将来負担比率（分子）の構造'!J$40</f>
        <v>R02</v>
      </c>
      <c r="F54" s="175"/>
      <c r="G54" s="175"/>
      <c r="H54" s="175" t="str">
        <f>'将来負担比率（分子）の構造'!K$40</f>
        <v>R03</v>
      </c>
      <c r="I54" s="175"/>
      <c r="J54" s="175"/>
      <c r="K54" s="175" t="str">
        <f>'将来負担比率（分子）の構造'!L$40</f>
        <v>R04</v>
      </c>
      <c r="L54" s="175"/>
      <c r="M54" s="175"/>
      <c r="N54" s="175" t="str">
        <f>'将来負担比率（分子）の構造'!M$40</f>
        <v>R05</v>
      </c>
      <c r="O54" s="175"/>
      <c r="P54" s="175"/>
    </row>
    <row r="55" spans="1:16" x14ac:dyDescent="0.2">
      <c r="A55" s="175"/>
      <c r="B55" s="175" t="s">
        <v>69</v>
      </c>
      <c r="C55" s="175"/>
      <c r="D55" s="175" t="s">
        <v>70</v>
      </c>
      <c r="E55" s="175" t="s">
        <v>69</v>
      </c>
      <c r="F55" s="175"/>
      <c r="G55" s="175" t="s">
        <v>70</v>
      </c>
      <c r="H55" s="175" t="s">
        <v>69</v>
      </c>
      <c r="I55" s="175"/>
      <c r="J55" s="175" t="s">
        <v>70</v>
      </c>
      <c r="K55" s="175" t="s">
        <v>69</v>
      </c>
      <c r="L55" s="175"/>
      <c r="M55" s="175" t="s">
        <v>70</v>
      </c>
      <c r="N55" s="175" t="s">
        <v>69</v>
      </c>
      <c r="O55" s="175"/>
      <c r="P55" s="175" t="s">
        <v>70</v>
      </c>
    </row>
    <row r="56" spans="1:16" x14ac:dyDescent="0.2">
      <c r="A56" s="175" t="s">
        <v>43</v>
      </c>
      <c r="B56" s="175"/>
      <c r="C56" s="175"/>
      <c r="D56" s="175">
        <f>'将来負担比率（分子）の構造'!I$52</f>
        <v>4459</v>
      </c>
      <c r="E56" s="175"/>
      <c r="F56" s="175"/>
      <c r="G56" s="175">
        <f>'将来負担比率（分子）の構造'!J$52</f>
        <v>4393</v>
      </c>
      <c r="H56" s="175"/>
      <c r="I56" s="175"/>
      <c r="J56" s="175">
        <f>'将来負担比率（分子）の構造'!K$52</f>
        <v>4183</v>
      </c>
      <c r="K56" s="175"/>
      <c r="L56" s="175"/>
      <c r="M56" s="175">
        <f>'将来負担比率（分子）の構造'!L$52</f>
        <v>3942</v>
      </c>
      <c r="N56" s="175"/>
      <c r="O56" s="175"/>
      <c r="P56" s="175">
        <f>'将来負担比率（分子）の構造'!M$52</f>
        <v>3762</v>
      </c>
    </row>
    <row r="57" spans="1:16" x14ac:dyDescent="0.2">
      <c r="A57" s="175" t="s">
        <v>42</v>
      </c>
      <c r="B57" s="175"/>
      <c r="C57" s="175"/>
      <c r="D57" s="175" t="str">
        <f>'将来負担比率（分子）の構造'!I$51</f>
        <v>-</v>
      </c>
      <c r="E57" s="175"/>
      <c r="F57" s="175"/>
      <c r="G57" s="175" t="str">
        <f>'将来負担比率（分子）の構造'!J$51</f>
        <v>-</v>
      </c>
      <c r="H57" s="175"/>
      <c r="I57" s="175"/>
      <c r="J57" s="175" t="str">
        <f>'将来負担比率（分子）の構造'!K$51</f>
        <v>-</v>
      </c>
      <c r="K57" s="175"/>
      <c r="L57" s="175"/>
      <c r="M57" s="175" t="str">
        <f>'将来負担比率（分子）の構造'!L$51</f>
        <v>-</v>
      </c>
      <c r="N57" s="175"/>
      <c r="O57" s="175"/>
      <c r="P57" s="175" t="str">
        <f>'将来負担比率（分子）の構造'!M$51</f>
        <v>-</v>
      </c>
    </row>
    <row r="58" spans="1:16" x14ac:dyDescent="0.2">
      <c r="A58" s="175" t="s">
        <v>41</v>
      </c>
      <c r="B58" s="175"/>
      <c r="C58" s="175"/>
      <c r="D58" s="175">
        <f>'将来負担比率（分子）の構造'!I$50</f>
        <v>2225</v>
      </c>
      <c r="E58" s="175"/>
      <c r="F58" s="175"/>
      <c r="G58" s="175">
        <f>'将来負担比率（分子）の構造'!J$50</f>
        <v>2310</v>
      </c>
      <c r="H58" s="175"/>
      <c r="I58" s="175"/>
      <c r="J58" s="175">
        <f>'将来負担比率（分子）の構造'!K$50</f>
        <v>2542</v>
      </c>
      <c r="K58" s="175"/>
      <c r="L58" s="175"/>
      <c r="M58" s="175">
        <f>'将来負担比率（分子）の構造'!L$50</f>
        <v>2773</v>
      </c>
      <c r="N58" s="175"/>
      <c r="O58" s="175"/>
      <c r="P58" s="175">
        <f>'将来負担比率（分子）の構造'!M$50</f>
        <v>2941</v>
      </c>
    </row>
    <row r="59" spans="1:16" x14ac:dyDescent="0.2">
      <c r="A59" s="175" t="s">
        <v>39</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38</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36</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35</v>
      </c>
      <c r="B62" s="175">
        <f>'将来負担比率（分子）の構造'!I$45</f>
        <v>952</v>
      </c>
      <c r="C62" s="175"/>
      <c r="D62" s="175"/>
      <c r="E62" s="175">
        <f>'将来負担比率（分子）の構造'!J$45</f>
        <v>918</v>
      </c>
      <c r="F62" s="175"/>
      <c r="G62" s="175"/>
      <c r="H62" s="175">
        <f>'将来負担比率（分子）の構造'!K$45</f>
        <v>887</v>
      </c>
      <c r="I62" s="175"/>
      <c r="J62" s="175"/>
      <c r="K62" s="175">
        <f>'将来負担比率（分子）の構造'!L$45</f>
        <v>939</v>
      </c>
      <c r="L62" s="175"/>
      <c r="M62" s="175"/>
      <c r="N62" s="175">
        <f>'将来負担比率（分子）の構造'!M$45</f>
        <v>894</v>
      </c>
      <c r="O62" s="175"/>
      <c r="P62" s="175"/>
    </row>
    <row r="63" spans="1:16" x14ac:dyDescent="0.2">
      <c r="A63" s="175" t="s">
        <v>34</v>
      </c>
      <c r="B63" s="175">
        <f>'将来負担比率（分子）の構造'!I$44</f>
        <v>586</v>
      </c>
      <c r="C63" s="175"/>
      <c r="D63" s="175"/>
      <c r="E63" s="175">
        <f>'将来負担比率（分子）の構造'!J$44</f>
        <v>568</v>
      </c>
      <c r="F63" s="175"/>
      <c r="G63" s="175"/>
      <c r="H63" s="175">
        <f>'将来負担比率（分子）の構造'!K$44</f>
        <v>526</v>
      </c>
      <c r="I63" s="175"/>
      <c r="J63" s="175"/>
      <c r="K63" s="175">
        <f>'将来負担比率（分子）の構造'!L$44</f>
        <v>488</v>
      </c>
      <c r="L63" s="175"/>
      <c r="M63" s="175"/>
      <c r="N63" s="175">
        <f>'将来負担比率（分子）の構造'!M$44</f>
        <v>428</v>
      </c>
      <c r="O63" s="175"/>
      <c r="P63" s="175"/>
    </row>
    <row r="64" spans="1:16" x14ac:dyDescent="0.2">
      <c r="A64" s="175" t="s">
        <v>33</v>
      </c>
      <c r="B64" s="175">
        <f>'将来負担比率（分子）の構造'!I$43</f>
        <v>702</v>
      </c>
      <c r="C64" s="175"/>
      <c r="D64" s="175"/>
      <c r="E64" s="175">
        <f>'将来負担比率（分子）の構造'!J$43</f>
        <v>709</v>
      </c>
      <c r="F64" s="175"/>
      <c r="G64" s="175"/>
      <c r="H64" s="175">
        <f>'将来負担比率（分子）の構造'!K$43</f>
        <v>657</v>
      </c>
      <c r="I64" s="175"/>
      <c r="J64" s="175"/>
      <c r="K64" s="175">
        <f>'将来負担比率（分子）の構造'!L$43</f>
        <v>685</v>
      </c>
      <c r="L64" s="175"/>
      <c r="M64" s="175"/>
      <c r="N64" s="175">
        <f>'将来負担比率（分子）の構造'!M$43</f>
        <v>694</v>
      </c>
      <c r="O64" s="175"/>
      <c r="P64" s="175"/>
    </row>
    <row r="65" spans="1:16" x14ac:dyDescent="0.2">
      <c r="A65" s="175" t="s">
        <v>32</v>
      </c>
      <c r="B65" s="175" t="str">
        <f>'将来負担比率（分子）の構造'!I$42</f>
        <v>-</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2">
      <c r="A66" s="175" t="s">
        <v>31</v>
      </c>
      <c r="B66" s="175">
        <f>'将来負担比率（分子）の構造'!I$41</f>
        <v>4593</v>
      </c>
      <c r="C66" s="175"/>
      <c r="D66" s="175"/>
      <c r="E66" s="175">
        <f>'将来負担比率（分子）の構造'!J$41</f>
        <v>4416</v>
      </c>
      <c r="F66" s="175"/>
      <c r="G66" s="175"/>
      <c r="H66" s="175">
        <f>'将来負担比率（分子）の構造'!K$41</f>
        <v>4209</v>
      </c>
      <c r="I66" s="175"/>
      <c r="J66" s="175"/>
      <c r="K66" s="175">
        <f>'将来負担比率（分子）の構造'!L$41</f>
        <v>3747</v>
      </c>
      <c r="L66" s="175"/>
      <c r="M66" s="175"/>
      <c r="N66" s="175">
        <f>'将来負担比率（分子）の構造'!M$41</f>
        <v>3466</v>
      </c>
      <c r="O66" s="175"/>
      <c r="P66" s="175"/>
    </row>
    <row r="67" spans="1:16" x14ac:dyDescent="0.2">
      <c r="A67" s="175" t="s">
        <v>71</v>
      </c>
      <c r="B67" s="175" t="e">
        <f>NA()</f>
        <v>#N/A</v>
      </c>
      <c r="C67" s="175">
        <f>IF(ISNUMBER('将来負担比率（分子）の構造'!I$53), IF('将来負担比率（分子）の構造'!I$53 &lt; 0, 0, '将来負担比率（分子）の構造'!I$53), NA())</f>
        <v>149</v>
      </c>
      <c r="D67" s="175" t="e">
        <f>NA()</f>
        <v>#N/A</v>
      </c>
      <c r="E67" s="175" t="e">
        <f>NA()</f>
        <v>#N/A</v>
      </c>
      <c r="F67" s="175">
        <f>IF(ISNUMBER('将来負担比率（分子）の構造'!J$53), IF('将来負担比率（分子）の構造'!J$53 &lt; 0, 0, '将来負担比率（分子）の構造'!J$53), NA())</f>
        <v>0</v>
      </c>
      <c r="G67" s="175" t="e">
        <f>NA()</f>
        <v>#N/A</v>
      </c>
      <c r="H67" s="175" t="e">
        <f>NA()</f>
        <v>#N/A</v>
      </c>
      <c r="I67" s="175">
        <f>IF(ISNUMBER('将来負担比率（分子）の構造'!K$53), IF('将来負担比率（分子）の構造'!K$53 &lt; 0, 0, '将来負担比率（分子）の構造'!K$53), NA())</f>
        <v>0</v>
      </c>
      <c r="J67" s="175" t="e">
        <f>NA()</f>
        <v>#N/A</v>
      </c>
      <c r="K67" s="175" t="e">
        <f>NA()</f>
        <v>#N/A</v>
      </c>
      <c r="L67" s="175">
        <f>IF(ISNUMBER('将来負担比率（分子）の構造'!L$53), IF('将来負担比率（分子）の構造'!L$53 &lt; 0, 0, '将来負担比率（分子）の構造'!L$53), NA())</f>
        <v>0</v>
      </c>
      <c r="M67" s="175" t="e">
        <f>NA()</f>
        <v>#N/A</v>
      </c>
      <c r="N67" s="175" t="e">
        <f>NA()</f>
        <v>#N/A</v>
      </c>
      <c r="O67" s="175">
        <f>IF(ISNUMBER('将来負担比率（分子）の構造'!M$53), IF('将来負担比率（分子）の構造'!M$53 &lt; 0, 0, '将来負担比率（分子）の構造'!M$53), NA())</f>
        <v>0</v>
      </c>
      <c r="P67" s="175" t="e">
        <f>NA()</f>
        <v>#N/A</v>
      </c>
    </row>
    <row r="70" spans="1:16" x14ac:dyDescent="0.2">
      <c r="A70" s="177" t="s">
        <v>72</v>
      </c>
      <c r="B70" s="177"/>
      <c r="C70" s="177"/>
      <c r="D70" s="177"/>
      <c r="E70" s="177"/>
      <c r="F70" s="177"/>
    </row>
    <row r="71" spans="1:16" x14ac:dyDescent="0.2">
      <c r="A71" s="178"/>
      <c r="B71" s="178" t="str">
        <f>基金残高に係る経年分析!F54</f>
        <v>R03</v>
      </c>
      <c r="C71" s="178" t="str">
        <f>基金残高に係る経年分析!G54</f>
        <v>R04</v>
      </c>
      <c r="D71" s="178" t="str">
        <f>基金残高に係る経年分析!H54</f>
        <v>R05</v>
      </c>
    </row>
    <row r="72" spans="1:16" x14ac:dyDescent="0.2">
      <c r="A72" s="178" t="s">
        <v>73</v>
      </c>
      <c r="B72" s="179">
        <f>基金残高に係る経年分析!F55</f>
        <v>1240</v>
      </c>
      <c r="C72" s="179">
        <f>基金残高に係る経年分析!G55</f>
        <v>1440</v>
      </c>
      <c r="D72" s="179">
        <f>基金残高に係る経年分析!H55</f>
        <v>1581</v>
      </c>
    </row>
    <row r="73" spans="1:16" x14ac:dyDescent="0.2">
      <c r="A73" s="178" t="s">
        <v>74</v>
      </c>
      <c r="B73" s="179">
        <f>基金残高に係る経年分析!F56</f>
        <v>304</v>
      </c>
      <c r="C73" s="179">
        <f>基金残高に係る経年分析!G56</f>
        <v>354</v>
      </c>
      <c r="D73" s="179">
        <f>基金残高に係る経年分析!H56</f>
        <v>354</v>
      </c>
    </row>
    <row r="74" spans="1:16" x14ac:dyDescent="0.2">
      <c r="A74" s="178" t="s">
        <v>75</v>
      </c>
      <c r="B74" s="179">
        <f>基金残高に係る経年分析!F57</f>
        <v>640</v>
      </c>
      <c r="C74" s="179">
        <f>基金残高に係る経年分析!G57</f>
        <v>621</v>
      </c>
      <c r="D74" s="179">
        <f>基金残高に係る経年分析!H57</f>
        <v>646</v>
      </c>
    </row>
  </sheetData>
  <sheetProtection algorithmName="SHA-512" hashValue="4XvBkefs4B1+4ahxYfo88nHZ1BSefU3mIEEAL/Z8tJucBmVQpxyWzoKJDrtTJBxyUzDSwP8lDTGCrujTs1rfNQ==" saltValue="JRoXsQ0jRX2pVw4QyKd0g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高本 晃良</cp:lastModifiedBy>
  <dcterms:modified xsi:type="dcterms:W3CDTF">2026-09-18T01:13:18Z</dcterms:modified>
</cp:coreProperties>
</file>