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48C9CC65-D6DC-444E-B269-3D3C6B8C175C}" xr6:coauthVersionLast="47" xr6:coauthVersionMax="47" xr10:uidLastSave="{00000000-0000-0000-0000-000000000000}"/>
  <bookViews>
    <workbookView xWindow="-108" yWindow="-108" windowWidth="23256" windowHeight="12456" tabRatio="773" xr2:uid="{00000000-000D-0000-FFFF-FFFF00000000}"/>
  </bookViews>
  <sheets>
    <sheet name="入力シート" sheetId="2" r:id="rId1"/>
    <sheet name="(1)工程表（返礼品ごと）" sheetId="6" r:id="rId2"/>
    <sheet name="(2)工程表（返礼品ごと）" sheetId="7" r:id="rId3"/>
    <sheet name="(3)工程表（返礼品ごと）" sheetId="8" r:id="rId4"/>
    <sheet name="証明書（自動反映）" sheetId="1" r:id="rId5"/>
    <sheet name="【別紙】標準的な算出方法" sheetId="4" r:id="rId6"/>
    <sheet name="証明書（白紙）" sheetId="5" r:id="rId7"/>
    <sheet name="工程表（白紙）" sheetId="9" r:id="rId8"/>
    <sheet name="【例】工程表（白紙）" sheetId="10" r:id="rId9"/>
  </sheets>
  <definedNames>
    <definedName name="_xlnm.Print_Area" localSheetId="1">'(1)工程表（返礼品ごと）'!$A$1:$H$18</definedName>
    <definedName name="_xlnm.Print_Area" localSheetId="8">'【例】工程表（白紙）'!$A$1:$H$18</definedName>
    <definedName name="_xlnm.Print_Area" localSheetId="7">'工程表（白紙）'!$A$1:$H$18</definedName>
    <definedName name="_xlnm.Print_Area" localSheetId="4">'証明書（自動反映）'!$A$1:$AF$45</definedName>
    <definedName name="_xlnm.Print_Area" localSheetId="6">'証明書（白紙）'!$A$1:$AF$45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D10" i="2"/>
  <c r="D11" i="2"/>
  <c r="D12" i="2"/>
  <c r="D13" i="2"/>
  <c r="D14" i="2"/>
  <c r="D15" i="2"/>
  <c r="D16" i="2"/>
  <c r="D17" i="2"/>
  <c r="D18" i="2"/>
  <c r="D19" i="2"/>
  <c r="D20" i="2"/>
  <c r="D21" i="2"/>
  <c r="D22" i="2"/>
  <c r="D23" i="2"/>
  <c r="D24" i="2"/>
  <c r="D25" i="2"/>
  <c r="D26" i="2"/>
  <c r="D27" i="2"/>
  <c r="D8" i="2"/>
  <c r="D7" i="2"/>
  <c r="E18" i="8"/>
  <c r="G17" i="8"/>
  <c r="C5" i="8"/>
  <c r="C4" i="8"/>
  <c r="E18" i="7"/>
  <c r="C5" i="7"/>
  <c r="C4" i="7"/>
  <c r="C5" i="6"/>
  <c r="E18" i="6"/>
  <c r="G11" i="6" s="1"/>
  <c r="G11" i="8" l="1"/>
  <c r="G16" i="8"/>
  <c r="G15" i="8"/>
  <c r="G14" i="8"/>
  <c r="G13" i="8"/>
  <c r="G12" i="8"/>
  <c r="G10" i="8"/>
  <c r="G9" i="8"/>
  <c r="G18" i="8" s="1"/>
  <c r="G17" i="7"/>
  <c r="G16" i="7"/>
  <c r="G15" i="7"/>
  <c r="G14" i="7"/>
  <c r="G13" i="7"/>
  <c r="G12" i="7"/>
  <c r="G9" i="7"/>
  <c r="G18" i="7" s="1"/>
  <c r="G11" i="7"/>
  <c r="G10" i="7"/>
  <c r="G9" i="6"/>
  <c r="C4" i="6" s="1"/>
  <c r="G10" i="6"/>
  <c r="G17" i="6"/>
  <c r="G16" i="6"/>
  <c r="G15" i="6"/>
  <c r="G14" i="6"/>
  <c r="G13" i="6"/>
  <c r="G12" i="6"/>
  <c r="G30" i="1"/>
  <c r="U6" i="1"/>
  <c r="B11" i="1"/>
  <c r="B9" i="1"/>
  <c r="X16" i="1"/>
  <c r="X19" i="1"/>
  <c r="G18" i="6" l="1"/>
  <c r="C21" i="1" l="1"/>
  <c r="C14" i="1"/>
  <c r="F23" i="1"/>
  <c r="F25" i="1"/>
  <c r="P29" i="1"/>
  <c r="U5" i="1"/>
</calcChain>
</file>

<file path=xl/sharedStrings.xml><?xml version="1.0" encoding="utf-8"?>
<sst xmlns="http://schemas.openxmlformats.org/spreadsheetml/2006/main" count="280" uniqueCount="94">
  <si>
    <t>御浜町長　大畑　　覚　様</t>
    <rPh sb="0" eb="4">
      <t>ミハマチョウチョウ</t>
    </rPh>
    <rPh sb="5" eb="7">
      <t>オオハタ</t>
    </rPh>
    <rPh sb="9" eb="10">
      <t>カク</t>
    </rPh>
    <rPh sb="11" eb="12">
      <t>サマ</t>
    </rPh>
    <phoneticPr fontId="1"/>
  </si>
  <si>
    <t>事業者名：</t>
    <rPh sb="0" eb="4">
      <t>ジギョウシャメイ</t>
    </rPh>
    <phoneticPr fontId="1"/>
  </si>
  <si>
    <t>　割合については、以下の算出方法により算出しています。</t>
    <rPh sb="1" eb="3">
      <t>ワリアイ</t>
    </rPh>
    <rPh sb="9" eb="11">
      <t>イカ</t>
    </rPh>
    <rPh sb="12" eb="16">
      <t>サンシュツホウホウ</t>
    </rPh>
    <rPh sb="19" eb="21">
      <t>サンシュツ</t>
    </rPh>
    <phoneticPr fontId="1"/>
  </si>
  <si>
    <t>総務大臣が定める標準的な算出方法</t>
    <rPh sb="0" eb="4">
      <t>ソウムダイジン</t>
    </rPh>
    <rPh sb="5" eb="6">
      <t>サダ</t>
    </rPh>
    <rPh sb="8" eb="11">
      <t>ヒョウジュンテキ</t>
    </rPh>
    <rPh sb="12" eb="16">
      <t>サンシュツホウホウ</t>
    </rPh>
    <phoneticPr fontId="1"/>
  </si>
  <si>
    <t>※標準的な算出方法における算出基礎は以下のとおり。</t>
    <rPh sb="1" eb="4">
      <t>ヒョウジュンテキ</t>
    </rPh>
    <rPh sb="5" eb="9">
      <t>サンシュツホウホウ</t>
    </rPh>
    <rPh sb="13" eb="15">
      <t>サンシュツ</t>
    </rPh>
    <rPh sb="15" eb="17">
      <t>キソ</t>
    </rPh>
    <rPh sb="18" eb="20">
      <t>イカ</t>
    </rPh>
    <phoneticPr fontId="1"/>
  </si>
  <si>
    <t>Ａ：当該地方団体による返礼品等の調達費用</t>
    <rPh sb="2" eb="4">
      <t>トウガイ</t>
    </rPh>
    <rPh sb="4" eb="6">
      <t>チホウ</t>
    </rPh>
    <rPh sb="6" eb="8">
      <t>ダンタイ</t>
    </rPh>
    <rPh sb="11" eb="13">
      <t>ヘンレイ</t>
    </rPh>
    <rPh sb="13" eb="14">
      <t>ヒン</t>
    </rPh>
    <rPh sb="14" eb="15">
      <t>トウ</t>
    </rPh>
    <rPh sb="16" eb="18">
      <t>チョウタツ</t>
    </rPh>
    <rPh sb="18" eb="20">
      <t>ヒヨウ</t>
    </rPh>
    <phoneticPr fontId="1"/>
  </si>
  <si>
    <t>円</t>
    <rPh sb="0" eb="1">
      <t>エン</t>
    </rPh>
    <phoneticPr fontId="1"/>
  </si>
  <si>
    <t>　上記返礼品については、三重県御浜町の区域内における工程により、当該返礼品等の価値の</t>
    <rPh sb="1" eb="6">
      <t>ジョウキヘンレイヒン</t>
    </rPh>
    <rPh sb="12" eb="15">
      <t>ミエケン</t>
    </rPh>
    <rPh sb="15" eb="18">
      <t>ミハマチョウ</t>
    </rPh>
    <rPh sb="19" eb="22">
      <t>クイキナイ</t>
    </rPh>
    <rPh sb="26" eb="28">
      <t>コウテイ</t>
    </rPh>
    <rPh sb="32" eb="34">
      <t>トウガイ</t>
    </rPh>
    <rPh sb="34" eb="36">
      <t>ヘンレイ</t>
    </rPh>
    <phoneticPr fontId="1"/>
  </si>
  <si>
    <t>Ｂ：当該返礼品等の製造・販売等のために当該地方団体の区域外で生じた費用</t>
    <rPh sb="2" eb="8">
      <t>トウガイヘンレイヒントウ</t>
    </rPh>
    <rPh sb="9" eb="11">
      <t>セイゾウ</t>
    </rPh>
    <rPh sb="12" eb="15">
      <t>ハンバイトウ</t>
    </rPh>
    <rPh sb="19" eb="21">
      <t>トウガイ</t>
    </rPh>
    <rPh sb="21" eb="23">
      <t>チホウ</t>
    </rPh>
    <rPh sb="23" eb="25">
      <t>ダンタイ</t>
    </rPh>
    <rPh sb="26" eb="29">
      <t>クイキガイ</t>
    </rPh>
    <rPh sb="30" eb="31">
      <t>ショウ</t>
    </rPh>
    <rPh sb="33" eb="35">
      <t>ヒヨウ</t>
    </rPh>
    <phoneticPr fontId="1"/>
  </si>
  <si>
    <t>その他の算出方法</t>
    <rPh sb="2" eb="3">
      <t>タ</t>
    </rPh>
    <rPh sb="4" eb="8">
      <t>サンシュツホウホウ</t>
    </rPh>
    <phoneticPr fontId="1"/>
  </si>
  <si>
    <t>※その他の算出方法とする理由及びその算出方法の詳細は以下のとおり。</t>
    <rPh sb="3" eb="4">
      <t>タ</t>
    </rPh>
    <rPh sb="5" eb="9">
      <t>サンシュツホウホウ</t>
    </rPh>
    <rPh sb="12" eb="14">
      <t>リユウ</t>
    </rPh>
    <rPh sb="14" eb="15">
      <t>オヨ</t>
    </rPh>
    <rPh sb="18" eb="22">
      <t>サンシュツホウホウ</t>
    </rPh>
    <rPh sb="23" eb="25">
      <t>ショウサイ</t>
    </rPh>
    <rPh sb="26" eb="28">
      <t>イカ</t>
    </rPh>
    <phoneticPr fontId="1"/>
  </si>
  <si>
    <r>
      <t>　また、当該返礼品等の製造・加工地</t>
    </r>
    <r>
      <rPr>
        <b/>
        <sz val="8"/>
        <color theme="1"/>
        <rFont val="ＭＳ 明朝"/>
        <family val="1"/>
        <charset val="128"/>
      </rPr>
      <t>※１</t>
    </r>
    <r>
      <rPr>
        <sz val="12"/>
        <color theme="1"/>
        <rFont val="ＭＳ 明朝"/>
        <family val="1"/>
        <charset val="128"/>
      </rPr>
      <t>は、</t>
    </r>
    <rPh sb="4" eb="10">
      <t>トウガイヘンレイヒントウ</t>
    </rPh>
    <rPh sb="11" eb="13">
      <t>セイゾウ</t>
    </rPh>
    <rPh sb="14" eb="16">
      <t>カコウ</t>
    </rPh>
    <rPh sb="16" eb="17">
      <t>チ</t>
    </rPh>
    <phoneticPr fontId="1"/>
  </si>
  <si>
    <r>
      <t>円です</t>
    </r>
    <r>
      <rPr>
        <b/>
        <sz val="8"/>
        <color theme="1"/>
        <rFont val="ＭＳ 明朝"/>
        <family val="1"/>
        <charset val="128"/>
      </rPr>
      <t>※２</t>
    </r>
    <r>
      <rPr>
        <sz val="12"/>
        <color theme="1"/>
        <rFont val="ＭＳ 明朝"/>
        <family val="1"/>
        <charset val="128"/>
      </rPr>
      <t>。</t>
    </r>
    <rPh sb="0" eb="1">
      <t>エン</t>
    </rPh>
    <phoneticPr fontId="1"/>
  </si>
  <si>
    <t>　なお、当該返礼品等を取り扱うに当たって、下記の事項に同意します。</t>
    <rPh sb="4" eb="10">
      <t>トウガイヘンレイヒントウ</t>
    </rPh>
    <rPh sb="11" eb="12">
      <t>ト</t>
    </rPh>
    <rPh sb="13" eb="14">
      <t>アツカ</t>
    </rPh>
    <rPh sb="16" eb="17">
      <t>ア</t>
    </rPh>
    <rPh sb="21" eb="23">
      <t>カキ</t>
    </rPh>
    <rPh sb="24" eb="26">
      <t>ジコウ</t>
    </rPh>
    <rPh sb="27" eb="29">
      <t>ドウイ</t>
    </rPh>
    <phoneticPr fontId="1"/>
  </si>
  <si>
    <t>　　・当該返礼品等については、地場産品基準（平成31年総務省告示第179号第５条）第８号イ～ハ</t>
    <rPh sb="3" eb="9">
      <t>トウガイヘンレイヒントウ</t>
    </rPh>
    <rPh sb="15" eb="19">
      <t>ジバサンピン</t>
    </rPh>
    <rPh sb="19" eb="21">
      <t>キジュン</t>
    </rPh>
    <rPh sb="22" eb="24">
      <t>ヘイセイ</t>
    </rPh>
    <rPh sb="26" eb="27">
      <t>ネン</t>
    </rPh>
    <rPh sb="27" eb="30">
      <t>ソウムショウ</t>
    </rPh>
    <rPh sb="30" eb="32">
      <t>コクジ</t>
    </rPh>
    <rPh sb="32" eb="33">
      <t>ダイ</t>
    </rPh>
    <rPh sb="36" eb="37">
      <t>ゴウ</t>
    </rPh>
    <rPh sb="37" eb="38">
      <t>ダイ</t>
    </rPh>
    <rPh sb="39" eb="40">
      <t>ジョウ</t>
    </rPh>
    <rPh sb="41" eb="42">
      <t>ダイ</t>
    </rPh>
    <rPh sb="43" eb="44">
      <t>ゴウ</t>
    </rPh>
    <phoneticPr fontId="1"/>
  </si>
  <si>
    <t>　　　の返礼品等として提出先以外の都道府県又は市区町村が取り扱う場合を除き、本証明書の提出</t>
    <rPh sb="4" eb="8">
      <t>ヘンレイヒントウ</t>
    </rPh>
    <rPh sb="11" eb="16">
      <t>テイシュツサキイガイ</t>
    </rPh>
    <rPh sb="17" eb="21">
      <t>トドウフケン</t>
    </rPh>
    <rPh sb="21" eb="22">
      <t>マタ</t>
    </rPh>
    <rPh sb="23" eb="27">
      <t>シクチョウソン</t>
    </rPh>
    <rPh sb="28" eb="29">
      <t>ト</t>
    </rPh>
    <rPh sb="30" eb="31">
      <t>アツカ</t>
    </rPh>
    <rPh sb="32" eb="34">
      <t>バアイ</t>
    </rPh>
    <rPh sb="35" eb="36">
      <t>ノゾ</t>
    </rPh>
    <rPh sb="38" eb="39">
      <t>ホン</t>
    </rPh>
    <phoneticPr fontId="1"/>
  </si>
  <si>
    <t>　　　先以外の都道府県又は市区町村の第３号の返礼品等として取り扱わないこと。</t>
    <rPh sb="3" eb="4">
      <t>サキ</t>
    </rPh>
    <rPh sb="4" eb="6">
      <t>イガイ</t>
    </rPh>
    <rPh sb="7" eb="11">
      <t>トドウフケン</t>
    </rPh>
    <rPh sb="11" eb="12">
      <t>マタ</t>
    </rPh>
    <rPh sb="13" eb="17">
      <t>シクチョウソン</t>
    </rPh>
    <rPh sb="18" eb="19">
      <t>ダイ</t>
    </rPh>
    <rPh sb="20" eb="21">
      <t>ゴウ</t>
    </rPh>
    <rPh sb="22" eb="26">
      <t>ヘンレイヒントウ</t>
    </rPh>
    <rPh sb="29" eb="30">
      <t>ト</t>
    </rPh>
    <rPh sb="31" eb="32">
      <t>アツカ</t>
    </rPh>
    <phoneticPr fontId="1"/>
  </si>
  <si>
    <t>　　・当該返礼品等の付加価値の算出方法等について、地方団体の求めに応じ、必要な説明や資料提</t>
    <rPh sb="3" eb="9">
      <t>トウガイヘンレイヒントウ</t>
    </rPh>
    <rPh sb="10" eb="14">
      <t>フカカチ</t>
    </rPh>
    <rPh sb="15" eb="20">
      <t>サンシュツホウホウトウ</t>
    </rPh>
    <rPh sb="25" eb="29">
      <t>チホウダンタイ</t>
    </rPh>
    <rPh sb="30" eb="31">
      <t>モト</t>
    </rPh>
    <rPh sb="33" eb="34">
      <t>オウ</t>
    </rPh>
    <rPh sb="36" eb="38">
      <t>ヒツヨウ</t>
    </rPh>
    <rPh sb="39" eb="41">
      <t>セツメイ</t>
    </rPh>
    <rPh sb="42" eb="44">
      <t>シリョウ</t>
    </rPh>
    <rPh sb="44" eb="45">
      <t>テイ</t>
    </rPh>
    <phoneticPr fontId="1"/>
  </si>
  <si>
    <t>　　　供等を行うこと。</t>
    <rPh sb="3" eb="4">
      <t>キョウ</t>
    </rPh>
    <rPh sb="4" eb="5">
      <t>トウ</t>
    </rPh>
    <rPh sb="6" eb="7">
      <t>オコナ</t>
    </rPh>
    <phoneticPr fontId="1"/>
  </si>
  <si>
    <r>
      <t>　</t>
    </r>
    <r>
      <rPr>
        <u/>
        <sz val="12"/>
        <color theme="1"/>
        <rFont val="ＭＳ 明朝"/>
        <family val="1"/>
        <charset val="128"/>
      </rPr>
      <t>記載要領</t>
    </r>
    <rPh sb="1" eb="5">
      <t>キサイヨウリョウ</t>
    </rPh>
    <phoneticPr fontId="1"/>
  </si>
  <si>
    <t>　※１　返礼品等の製造・加工が行われた場所について、国内の場合は都道府県名及び市区町村名</t>
    <rPh sb="4" eb="8">
      <t>ヘンレイヒントウ</t>
    </rPh>
    <rPh sb="9" eb="11">
      <t>セイゾウ</t>
    </rPh>
    <rPh sb="12" eb="14">
      <t>カコウ</t>
    </rPh>
    <rPh sb="15" eb="16">
      <t>オコナ</t>
    </rPh>
    <rPh sb="19" eb="21">
      <t>バショ</t>
    </rPh>
    <rPh sb="26" eb="28">
      <t>コクナイ</t>
    </rPh>
    <rPh sb="29" eb="31">
      <t>バアイ</t>
    </rPh>
    <rPh sb="32" eb="36">
      <t>トドウフケン</t>
    </rPh>
    <rPh sb="36" eb="37">
      <t>メイ</t>
    </rPh>
    <rPh sb="37" eb="38">
      <t>オヨ</t>
    </rPh>
    <rPh sb="39" eb="44">
      <t>シクチョウソンメイ</t>
    </rPh>
    <phoneticPr fontId="1"/>
  </si>
  <si>
    <t>　　　　（例：○○県○○町）、国外の場合は国名を記載すること。</t>
    <rPh sb="5" eb="6">
      <t>レイ</t>
    </rPh>
    <rPh sb="9" eb="10">
      <t>ケン</t>
    </rPh>
    <rPh sb="12" eb="13">
      <t>チョウ</t>
    </rPh>
    <rPh sb="15" eb="17">
      <t>コクガイ</t>
    </rPh>
    <rPh sb="18" eb="20">
      <t>バアイ</t>
    </rPh>
    <rPh sb="21" eb="23">
      <t>コクメイ</t>
    </rPh>
    <rPh sb="24" eb="26">
      <t>キサイ</t>
    </rPh>
    <phoneticPr fontId="1"/>
  </si>
  <si>
    <t>　※２　当該返礼品等を一般消費者に対して販売する際の通常の価格を記載すること。なお、当該</t>
    <rPh sb="4" eb="10">
      <t>トウガイヘンレイヒントウ</t>
    </rPh>
    <rPh sb="11" eb="16">
      <t>イッパンショウヒシャ</t>
    </rPh>
    <rPh sb="17" eb="18">
      <t>タイ</t>
    </rPh>
    <rPh sb="20" eb="22">
      <t>ハンバイ</t>
    </rPh>
    <rPh sb="24" eb="25">
      <t>サイ</t>
    </rPh>
    <rPh sb="26" eb="28">
      <t>ツウジョウ</t>
    </rPh>
    <rPh sb="29" eb="31">
      <t>カカク</t>
    </rPh>
    <rPh sb="32" eb="34">
      <t>キサイ</t>
    </rPh>
    <rPh sb="42" eb="44">
      <t>トウガイ</t>
    </rPh>
    <phoneticPr fontId="1"/>
  </si>
  <si>
    <t>　　　　返礼品等が非売品である場合には、当該返礼品等の類似製品に係る通常の価格を記載する</t>
    <rPh sb="4" eb="7">
      <t>ヘンレイヒン</t>
    </rPh>
    <rPh sb="7" eb="8">
      <t>トウ</t>
    </rPh>
    <rPh sb="9" eb="12">
      <t>ヒバイヒン</t>
    </rPh>
    <rPh sb="15" eb="17">
      <t>バアイ</t>
    </rPh>
    <rPh sb="20" eb="26">
      <t>トウガイヘンレイヒントウ</t>
    </rPh>
    <rPh sb="27" eb="29">
      <t>ルイジ</t>
    </rPh>
    <rPh sb="29" eb="31">
      <t>セイヒン</t>
    </rPh>
    <rPh sb="32" eb="33">
      <t>カカ</t>
    </rPh>
    <rPh sb="34" eb="36">
      <t>ツウジョウ</t>
    </rPh>
    <rPh sb="37" eb="39">
      <t>カカク</t>
    </rPh>
    <rPh sb="40" eb="42">
      <t>キサイ</t>
    </rPh>
    <phoneticPr fontId="1"/>
  </si>
  <si>
    <t>　　　　こと。</t>
    <phoneticPr fontId="1"/>
  </si>
  <si>
    <t>事業者名：</t>
    <rPh sb="0" eb="4">
      <t>ジギョウシャメイ</t>
    </rPh>
    <phoneticPr fontId="1"/>
  </si>
  <si>
    <t>番号</t>
    <rPh sb="0" eb="2">
      <t>バンゴウ</t>
    </rPh>
    <phoneticPr fontId="1"/>
  </si>
  <si>
    <t>返礼品名称</t>
    <rPh sb="0" eb="3">
      <t>ヘンレイヒン</t>
    </rPh>
    <rPh sb="3" eb="5">
      <t>メイショウ</t>
    </rPh>
    <phoneticPr fontId="1"/>
  </si>
  <si>
    <t>その他の算出方法</t>
    <rPh sb="2" eb="3">
      <t>タ</t>
    </rPh>
    <rPh sb="4" eb="8">
      <t>サンシュツホウホウ</t>
    </rPh>
    <phoneticPr fontId="1"/>
  </si>
  <si>
    <t>その他の算出方法の詳細</t>
    <rPh sb="2" eb="3">
      <t>タ</t>
    </rPh>
    <rPh sb="4" eb="8">
      <t>サンシュツホウホウ</t>
    </rPh>
    <rPh sb="9" eb="11">
      <t>ショウサイ</t>
    </rPh>
    <phoneticPr fontId="1"/>
  </si>
  <si>
    <t>標準的な
算出方法</t>
    <rPh sb="0" eb="3">
      <t>ヒョウジュンテキ</t>
    </rPh>
    <rPh sb="5" eb="9">
      <t>サンシュツホウホウ</t>
    </rPh>
    <phoneticPr fontId="1"/>
  </si>
  <si>
    <t>○</t>
    <phoneticPr fontId="1"/>
  </si>
  <si>
    <t>（例）</t>
    <rPh sb="1" eb="2">
      <t>レイ</t>
    </rPh>
    <phoneticPr fontId="1"/>
  </si>
  <si>
    <t>三重県御浜町</t>
    <rPh sb="0" eb="3">
      <t>ミエケン</t>
    </rPh>
    <rPh sb="3" eb="6">
      <t>ミハマチョウ</t>
    </rPh>
    <phoneticPr fontId="1"/>
  </si>
  <si>
    <t>その他の算出方法とする理由</t>
    <rPh sb="2" eb="3">
      <t>タ</t>
    </rPh>
    <rPh sb="4" eb="8">
      <t>サンシュツホウホウ</t>
    </rPh>
    <rPh sb="11" eb="13">
      <t>リユウ</t>
    </rPh>
    <phoneticPr fontId="1"/>
  </si>
  <si>
    <t>黒毛和牛のハンバーグ５個</t>
    <rPh sb="0" eb="4">
      <t>クロゲワギュウ</t>
    </rPh>
    <rPh sb="11" eb="12">
      <t>コ</t>
    </rPh>
    <phoneticPr fontId="1"/>
  </si>
  <si>
    <t>　↑入力シートの番号</t>
    <rPh sb="2" eb="4">
      <t>ニュウリョク</t>
    </rPh>
    <rPh sb="8" eb="10">
      <t>バンゴウ</t>
    </rPh>
    <phoneticPr fontId="1"/>
  </si>
  <si>
    <t>が生じていることを証明します。</t>
    <rPh sb="1" eb="2">
      <t>ショウ</t>
    </rPh>
    <rPh sb="9" eb="11">
      <t>ショウメイ</t>
    </rPh>
    <phoneticPr fontId="1"/>
  </si>
  <si>
    <t>一般販売価格は</t>
    <rPh sb="0" eb="6">
      <t>イッパンハンバイカカク</t>
    </rPh>
    <phoneticPr fontId="1"/>
  </si>
  <si>
    <t>であり、</t>
    <phoneticPr fontId="1"/>
  </si>
  <si>
    <t>理由：</t>
    <rPh sb="0" eb="2">
      <t>リユウ</t>
    </rPh>
    <phoneticPr fontId="1"/>
  </si>
  <si>
    <t>方法：</t>
    <rPh sb="0" eb="2">
      <t>ホウホウ</t>
    </rPh>
    <phoneticPr fontId="1"/>
  </si>
  <si>
    <t>※１　総務大臣が定める標準的な算出方法を用いた場合は「標準的な算出方法」欄に「○」を記載し、その他の算出方法を用いた場合は「その他の算出方法」欄に「○」を記載し、</t>
    <rPh sb="3" eb="7">
      <t>ソウムダイジン</t>
    </rPh>
    <rPh sb="8" eb="9">
      <t>サダ</t>
    </rPh>
    <rPh sb="11" eb="14">
      <t>ヒョウジュンテキ</t>
    </rPh>
    <rPh sb="15" eb="19">
      <t>サンシュツホウホウ</t>
    </rPh>
    <rPh sb="20" eb="21">
      <t>モチ</t>
    </rPh>
    <rPh sb="23" eb="25">
      <t>バアイ</t>
    </rPh>
    <rPh sb="27" eb="30">
      <t>ヒョウジュンテキ</t>
    </rPh>
    <rPh sb="31" eb="35">
      <t>サンシュツホウホウ</t>
    </rPh>
    <rPh sb="36" eb="37">
      <t>ラン</t>
    </rPh>
    <rPh sb="42" eb="44">
      <t>キサイ</t>
    </rPh>
    <rPh sb="48" eb="49">
      <t>ホカ</t>
    </rPh>
    <rPh sb="50" eb="54">
      <t>サンシュツホウホウ</t>
    </rPh>
    <rPh sb="55" eb="56">
      <t>モチ</t>
    </rPh>
    <rPh sb="58" eb="60">
      <t>バアイ</t>
    </rPh>
    <rPh sb="64" eb="65">
      <t>ホカ</t>
    </rPh>
    <rPh sb="66" eb="70">
      <t>サンシュツホウホウ</t>
    </rPh>
    <rPh sb="71" eb="72">
      <t>ラン</t>
    </rPh>
    <rPh sb="77" eb="79">
      <t>キサイ</t>
    </rPh>
    <phoneticPr fontId="1"/>
  </si>
  <si>
    <t>　　　その算出方法の詳細及びその参集方法とする理由を記載すること。</t>
    <rPh sb="5" eb="9">
      <t>サンシュツホウホウ</t>
    </rPh>
    <rPh sb="10" eb="13">
      <t>ショウサイオヨ</t>
    </rPh>
    <rPh sb="16" eb="20">
      <t>サンシュウホウホウ</t>
    </rPh>
    <rPh sb="23" eb="25">
      <t>リユウ</t>
    </rPh>
    <rPh sb="26" eb="28">
      <t>キサイ</t>
    </rPh>
    <phoneticPr fontId="1"/>
  </si>
  <si>
    <t>　　　【算定式】　（Ａ－Ｂ）／Ａ</t>
    <rPh sb="4" eb="7">
      <t>サンテイシキ</t>
    </rPh>
    <phoneticPr fontId="1"/>
  </si>
  <si>
    <r>
      <t>※２　返礼品等の製造・加工が行われた場所について、国内であれば</t>
    </r>
    <r>
      <rPr>
        <b/>
        <u val="double"/>
        <sz val="14"/>
        <color rgb="FFFF0000"/>
        <rFont val="ＭＳ 明朝"/>
        <family val="1"/>
        <charset val="128"/>
      </rPr>
      <t>「○○県○○町」</t>
    </r>
    <r>
      <rPr>
        <b/>
        <sz val="14"/>
        <color rgb="FFFF0000"/>
        <rFont val="ＭＳ 明朝"/>
        <family val="1"/>
        <charset val="128"/>
      </rPr>
      <t>、国外であれば</t>
    </r>
    <r>
      <rPr>
        <b/>
        <u val="double"/>
        <sz val="14"/>
        <color rgb="FFFF0000"/>
        <rFont val="ＭＳ 明朝"/>
        <family val="1"/>
        <charset val="128"/>
      </rPr>
      <t>「国名」と</t>
    </r>
    <r>
      <rPr>
        <b/>
        <sz val="14"/>
        <color rgb="FFFF0000"/>
        <rFont val="ＭＳ 明朝"/>
        <family val="1"/>
        <charset val="128"/>
      </rPr>
      <t>ご記入ください。</t>
    </r>
    <rPh sb="3" eb="7">
      <t>ヘンレイヒントウ</t>
    </rPh>
    <rPh sb="8" eb="10">
      <t>セイゾウ</t>
    </rPh>
    <rPh sb="11" eb="13">
      <t>カコウ</t>
    </rPh>
    <rPh sb="14" eb="15">
      <t>オコナ</t>
    </rPh>
    <rPh sb="18" eb="20">
      <t>バショ</t>
    </rPh>
    <rPh sb="25" eb="27">
      <t>コクナイ</t>
    </rPh>
    <rPh sb="34" eb="35">
      <t>ケン</t>
    </rPh>
    <rPh sb="37" eb="38">
      <t>マチ</t>
    </rPh>
    <rPh sb="40" eb="42">
      <t>コクガイ</t>
    </rPh>
    <rPh sb="47" eb="49">
      <t>クニメイ</t>
    </rPh>
    <rPh sb="52" eb="54">
      <t>キニュウ</t>
    </rPh>
    <phoneticPr fontId="1"/>
  </si>
  <si>
    <t>※３　当該返礼品等を一般消費者に対して販売する際の通常の価格を記載すること。なお、当該返礼品等が非売品である場合は、当該返礼品等の類似製品に係る通常価格を記載すること。</t>
    <rPh sb="3" eb="9">
      <t>トウガイヘンレイヒントウ</t>
    </rPh>
    <rPh sb="10" eb="12">
      <t>イッパン</t>
    </rPh>
    <rPh sb="12" eb="15">
      <t>ショウヒシャ</t>
    </rPh>
    <rPh sb="16" eb="17">
      <t>タイ</t>
    </rPh>
    <rPh sb="19" eb="21">
      <t>ハンバイ</t>
    </rPh>
    <rPh sb="23" eb="24">
      <t>サイ</t>
    </rPh>
    <rPh sb="25" eb="27">
      <t>ツウジョウ</t>
    </rPh>
    <rPh sb="28" eb="30">
      <t>カカク</t>
    </rPh>
    <rPh sb="31" eb="33">
      <t>キサイ</t>
    </rPh>
    <rPh sb="41" eb="43">
      <t>トウガイ</t>
    </rPh>
    <rPh sb="43" eb="45">
      <t>ヘンレイ</t>
    </rPh>
    <rPh sb="45" eb="46">
      <t>ヒン</t>
    </rPh>
    <rPh sb="46" eb="47">
      <t>トウ</t>
    </rPh>
    <rPh sb="48" eb="51">
      <t>ヒバイヒン</t>
    </rPh>
    <rPh sb="54" eb="56">
      <t>バアイ</t>
    </rPh>
    <rPh sb="58" eb="60">
      <t>トウガイ</t>
    </rPh>
    <rPh sb="60" eb="62">
      <t>ヘンレイ</t>
    </rPh>
    <rPh sb="62" eb="63">
      <t>ヒン</t>
    </rPh>
    <rPh sb="63" eb="64">
      <t>トウ</t>
    </rPh>
    <rPh sb="65" eb="67">
      <t>ルイジ</t>
    </rPh>
    <rPh sb="67" eb="69">
      <t>セイヒン</t>
    </rPh>
    <rPh sb="70" eb="71">
      <t>カカ</t>
    </rPh>
    <rPh sb="72" eb="74">
      <t>ツウジョウ</t>
    </rPh>
    <rPh sb="74" eb="76">
      <t>カカク</t>
    </rPh>
    <rPh sb="77" eb="79">
      <t>キサイ</t>
    </rPh>
    <phoneticPr fontId="1"/>
  </si>
  <si>
    <r>
      <t xml:space="preserve">当該返礼品の製造・販売等のために区域外（御浜町外）で生じた費用
（円）
</t>
    </r>
    <r>
      <rPr>
        <b/>
        <sz val="14"/>
        <color theme="1"/>
        <rFont val="ＭＳ 明朝"/>
        <family val="1"/>
        <charset val="128"/>
      </rPr>
      <t>【Ｂ】</t>
    </r>
    <rPh sb="0" eb="2">
      <t>トウガイ</t>
    </rPh>
    <rPh sb="2" eb="5">
      <t>ヘンレイヒン</t>
    </rPh>
    <rPh sb="6" eb="8">
      <t>セイゾウ</t>
    </rPh>
    <rPh sb="9" eb="12">
      <t>ハンバイトウ</t>
    </rPh>
    <rPh sb="16" eb="19">
      <t>クイキガイ</t>
    </rPh>
    <rPh sb="20" eb="23">
      <t>ミハマチョウ</t>
    </rPh>
    <rPh sb="23" eb="24">
      <t>ガイ</t>
    </rPh>
    <rPh sb="26" eb="27">
      <t>ショウ</t>
    </rPh>
    <rPh sb="29" eb="31">
      <t>ヒヨウ</t>
    </rPh>
    <rPh sb="33" eb="34">
      <t>エン</t>
    </rPh>
    <phoneticPr fontId="1"/>
  </si>
  <si>
    <r>
      <t xml:space="preserve">地方団体（御浜町）における調達費用（円）
</t>
    </r>
    <r>
      <rPr>
        <b/>
        <sz val="14"/>
        <color theme="1"/>
        <rFont val="ＭＳ 明朝"/>
        <family val="1"/>
        <charset val="128"/>
      </rPr>
      <t>【Ａ】</t>
    </r>
    <rPh sb="0" eb="4">
      <t>チホウダンタイ</t>
    </rPh>
    <rPh sb="5" eb="8">
      <t>ミハマチョウ</t>
    </rPh>
    <rPh sb="13" eb="17">
      <t>チョウタツヒヨウ</t>
    </rPh>
    <rPh sb="18" eb="19">
      <t>エン</t>
    </rPh>
    <phoneticPr fontId="1"/>
  </si>
  <si>
    <r>
      <t xml:space="preserve">返礼品等の
製造・加工地
</t>
    </r>
    <r>
      <rPr>
        <b/>
        <sz val="14"/>
        <color rgb="FFFF0000"/>
        <rFont val="ＭＳ 明朝"/>
        <family val="1"/>
        <charset val="128"/>
      </rPr>
      <t>※２</t>
    </r>
    <rPh sb="0" eb="4">
      <t>ヘンレイヒントウ</t>
    </rPh>
    <rPh sb="6" eb="8">
      <t>セイゾウ</t>
    </rPh>
    <rPh sb="9" eb="12">
      <t>カコウチ</t>
    </rPh>
    <phoneticPr fontId="1"/>
  </si>
  <si>
    <r>
      <t xml:space="preserve">一般販売価格
（円）
</t>
    </r>
    <r>
      <rPr>
        <b/>
        <sz val="14"/>
        <color rgb="FFFF0000"/>
        <rFont val="ＭＳ 明朝"/>
        <family val="1"/>
        <charset val="128"/>
      </rPr>
      <t>※３</t>
    </r>
    <rPh sb="0" eb="6">
      <t>イッパンハンバイカカク</t>
    </rPh>
    <rPh sb="8" eb="9">
      <t>エン</t>
    </rPh>
    <phoneticPr fontId="1"/>
  </si>
  <si>
    <r>
      <t>区域内において生じた価値の割合の算出方法</t>
    </r>
    <r>
      <rPr>
        <b/>
        <sz val="14"/>
        <color rgb="FFFF0000"/>
        <rFont val="ＭＳ 明朝"/>
        <family val="1"/>
        <charset val="128"/>
      </rPr>
      <t>※１</t>
    </r>
    <rPh sb="0" eb="3">
      <t>クイキナイ</t>
    </rPh>
    <rPh sb="7" eb="8">
      <t>ショウ</t>
    </rPh>
    <rPh sb="10" eb="12">
      <t>カチ</t>
    </rPh>
    <rPh sb="13" eb="15">
      <t>ワリアイ</t>
    </rPh>
    <rPh sb="16" eb="20">
      <t>サンシュツホウホウ</t>
    </rPh>
    <phoneticPr fontId="1"/>
  </si>
  <si>
    <t>付加価値返礼品表</t>
    <rPh sb="0" eb="4">
      <t>フカカチ</t>
    </rPh>
    <rPh sb="4" eb="6">
      <t>ヘンレイ</t>
    </rPh>
    <rPh sb="6" eb="7">
      <t>ヒン</t>
    </rPh>
    <rPh sb="7" eb="8">
      <t>ヒョウ</t>
    </rPh>
    <phoneticPr fontId="1"/>
  </si>
  <si>
    <t>代表者名：</t>
    <rPh sb="0" eb="3">
      <t>ダイヒョウシャ</t>
    </rPh>
    <rPh sb="3" eb="4">
      <t>メイ</t>
    </rPh>
    <phoneticPr fontId="1"/>
  </si>
  <si>
    <t>（例）株式会社○○</t>
    <rPh sb="1" eb="2">
      <t>レイ</t>
    </rPh>
    <rPh sb="3" eb="7">
      <t>カブシキガイシャ</t>
    </rPh>
    <phoneticPr fontId="1"/>
  </si>
  <si>
    <t>（例）御浜　太郎</t>
    <rPh sb="1" eb="2">
      <t>レイ</t>
    </rPh>
    <rPh sb="3" eb="5">
      <t>ミハマ</t>
    </rPh>
    <rPh sb="6" eb="8">
      <t>タロウ</t>
    </rPh>
    <phoneticPr fontId="1"/>
  </si>
  <si>
    <t>　　　　　Ａ：御浜町内における返礼品等の調達費用</t>
    <rPh sb="7" eb="10">
      <t>ミハマチョウ</t>
    </rPh>
    <rPh sb="10" eb="11">
      <t>ナイ</t>
    </rPh>
    <rPh sb="15" eb="19">
      <t>ヘンレイヒントウ</t>
    </rPh>
    <rPh sb="20" eb="24">
      <t>チョウタツヒヨウ</t>
    </rPh>
    <phoneticPr fontId="1"/>
  </si>
  <si>
    <t>　　　　　Ｂ：当該返礼品等の製造・販売等のために御浜町外で生じた費用</t>
    <rPh sb="7" eb="9">
      <t>トウガイ</t>
    </rPh>
    <rPh sb="9" eb="13">
      <t>ヘンレイヒントウ</t>
    </rPh>
    <rPh sb="14" eb="16">
      <t>セイゾウ</t>
    </rPh>
    <rPh sb="17" eb="20">
      <t>ハンバイトウ</t>
    </rPh>
    <rPh sb="24" eb="27">
      <t>ミハマチョウ</t>
    </rPh>
    <rPh sb="27" eb="28">
      <t>ガイ</t>
    </rPh>
    <rPh sb="29" eb="30">
      <t>ショウ</t>
    </rPh>
    <rPh sb="32" eb="34">
      <t>ヒヨウ</t>
    </rPh>
    <phoneticPr fontId="1"/>
  </si>
  <si>
    <t>※別紙</t>
    <rPh sb="1" eb="3">
      <t>ベッシ</t>
    </rPh>
    <phoneticPr fontId="1"/>
  </si>
  <si>
    <t>　　　なお、「標準的な算出方法」については、下記のとおりであること。（詳細は別紙を参照）</t>
    <rPh sb="7" eb="10">
      <t>ヒョウジュンテキ</t>
    </rPh>
    <rPh sb="11" eb="15">
      <t>サンシュツホウホウ</t>
    </rPh>
    <rPh sb="22" eb="24">
      <t>カキ</t>
    </rPh>
    <rPh sb="35" eb="37">
      <t>ショウサイ</t>
    </rPh>
    <rPh sb="38" eb="40">
      <t>ベッシ</t>
    </rPh>
    <rPh sb="41" eb="43">
      <t>サンショウ</t>
    </rPh>
    <phoneticPr fontId="1"/>
  </si>
  <si>
    <t>【　　　　　　　　　　　　　　　　　　　　　　　　　　　　　】</t>
    <phoneticPr fontId="1"/>
  </si>
  <si>
    <t>□</t>
    <phoneticPr fontId="1"/>
  </si>
  <si>
    <t>（例）</t>
    <rPh sb="1" eb="2">
      <t>レイ</t>
    </rPh>
    <phoneticPr fontId="1"/>
  </si>
  <si>
    <t>御浜町内で生じた付加価値</t>
    <rPh sb="0" eb="4">
      <t>ミハマチョウナイ</t>
    </rPh>
    <rPh sb="5" eb="6">
      <t>ショウ</t>
    </rPh>
    <rPh sb="8" eb="12">
      <t>フカカチ</t>
    </rPh>
    <phoneticPr fontId="1"/>
  </si>
  <si>
    <t>作業内容</t>
    <rPh sb="0" eb="2">
      <t>サギョウ</t>
    </rPh>
    <rPh sb="2" eb="4">
      <t>ナイヨウ</t>
    </rPh>
    <phoneticPr fontId="1"/>
  </si>
  <si>
    <t>生産・製造・加工地</t>
    <rPh sb="0" eb="2">
      <t>セイサン</t>
    </rPh>
    <rPh sb="3" eb="5">
      <t>セイゾウ</t>
    </rPh>
    <rPh sb="6" eb="8">
      <t>カコウ</t>
    </rPh>
    <rPh sb="8" eb="9">
      <t>チ</t>
    </rPh>
    <phoneticPr fontId="1"/>
  </si>
  <si>
    <t>付加価値</t>
    <rPh sb="0" eb="4">
      <t>フカカチ</t>
    </rPh>
    <phoneticPr fontId="1"/>
  </si>
  <si>
    <t>割合</t>
    <rPh sb="0" eb="2">
      <t>ワリアイ</t>
    </rPh>
    <phoneticPr fontId="1"/>
  </si>
  <si>
    <t>調理</t>
    <rPh sb="0" eb="2">
      <t>チョウリ</t>
    </rPh>
    <phoneticPr fontId="1"/>
  </si>
  <si>
    <t>開発・設計</t>
    <rPh sb="0" eb="2">
      <t>カイハツ</t>
    </rPh>
    <rPh sb="3" eb="5">
      <t>セッケイ</t>
    </rPh>
    <phoneticPr fontId="1"/>
  </si>
  <si>
    <t>試作品部品製作</t>
    <rPh sb="0" eb="3">
      <t>シサクヒン</t>
    </rPh>
    <rPh sb="3" eb="5">
      <t>ブヒン</t>
    </rPh>
    <rPh sb="5" eb="7">
      <t>セイサク</t>
    </rPh>
    <phoneticPr fontId="1"/>
  </si>
  <si>
    <t>試作品組立</t>
    <rPh sb="0" eb="3">
      <t>シサクヒン</t>
    </rPh>
    <rPh sb="3" eb="5">
      <t>クミタテ</t>
    </rPh>
    <phoneticPr fontId="1"/>
  </si>
  <si>
    <t>試作品品質検査</t>
    <rPh sb="0" eb="3">
      <t>シサクヒン</t>
    </rPh>
    <rPh sb="3" eb="5">
      <t>ヒンシツ</t>
    </rPh>
    <rPh sb="5" eb="7">
      <t>ケンサ</t>
    </rPh>
    <phoneticPr fontId="1"/>
  </si>
  <si>
    <t>量産</t>
    <rPh sb="0" eb="2">
      <t>リョウサン</t>
    </rPh>
    <phoneticPr fontId="1"/>
  </si>
  <si>
    <t>検品・梱包・発送</t>
    <rPh sb="0" eb="2">
      <t>ケンピン</t>
    </rPh>
    <rPh sb="3" eb="5">
      <t>コンポウ</t>
    </rPh>
    <rPh sb="6" eb="8">
      <t>ハッソウ</t>
    </rPh>
    <phoneticPr fontId="1"/>
  </si>
  <si>
    <t>合計</t>
    <rPh sb="0" eb="2">
      <t>ゴウケイ</t>
    </rPh>
    <phoneticPr fontId="1"/>
  </si>
  <si>
    <r>
      <t>御浜</t>
    </r>
    <r>
      <rPr>
        <sz val="12"/>
        <color rgb="FFFF0000"/>
        <rFont val="ＭＳ 明朝"/>
        <family val="1"/>
        <charset val="128"/>
      </rPr>
      <t>町外</t>
    </r>
    <r>
      <rPr>
        <sz val="12"/>
        <color theme="1"/>
        <rFont val="ＭＳ 明朝"/>
        <family val="1"/>
        <charset val="128"/>
      </rPr>
      <t>で生じた付加価値</t>
    </r>
    <rPh sb="0" eb="4">
      <t>ミハマチョウガイ</t>
    </rPh>
    <rPh sb="5" eb="6">
      <t>ショウ</t>
    </rPh>
    <rPh sb="8" eb="12">
      <t>フカカチ</t>
    </rPh>
    <phoneticPr fontId="1"/>
  </si>
  <si>
    <r>
      <t xml:space="preserve">製造工程
</t>
    </r>
    <r>
      <rPr>
        <sz val="12"/>
        <color rgb="FFFF0000"/>
        <rFont val="ＭＳ 明朝"/>
        <family val="1"/>
        <charset val="128"/>
      </rPr>
      <t>（必要に応じて編集してください）</t>
    </r>
    <rPh sb="0" eb="4">
      <t>セイゾウコウテイ</t>
    </rPh>
    <rPh sb="6" eb="8">
      <t>ヒツヨウ</t>
    </rPh>
    <rPh sb="9" eb="10">
      <t>オウ</t>
    </rPh>
    <rPh sb="12" eb="14">
      <t>ヘンシュウ</t>
    </rPh>
    <phoneticPr fontId="1"/>
  </si>
  <si>
    <r>
      <t>工程から生じる
価値（</t>
    </r>
    <r>
      <rPr>
        <sz val="12"/>
        <color rgb="FFFF0000"/>
        <rFont val="ＭＳ 明朝"/>
        <family val="1"/>
        <charset val="128"/>
      </rPr>
      <t>税込</t>
    </r>
    <r>
      <rPr>
        <sz val="12"/>
        <color theme="1"/>
        <rFont val="ＭＳ 明朝"/>
        <family val="1"/>
        <charset val="128"/>
      </rPr>
      <t>価格）</t>
    </r>
    <rPh sb="0" eb="2">
      <t>コウテイ</t>
    </rPh>
    <rPh sb="4" eb="5">
      <t>ショウ</t>
    </rPh>
    <rPh sb="8" eb="10">
      <t>カチ</t>
    </rPh>
    <rPh sb="11" eb="13">
      <t>ゼイコ</t>
    </rPh>
    <rPh sb="13" eb="15">
      <t>カカク</t>
    </rPh>
    <phoneticPr fontId="1"/>
  </si>
  <si>
    <r>
      <t xml:space="preserve">町内産原材料
</t>
    </r>
    <r>
      <rPr>
        <sz val="12"/>
        <color rgb="FFFF0000"/>
        <rFont val="ＭＳ 明朝"/>
        <family val="1"/>
        <charset val="128"/>
      </rPr>
      <t>（３号のみ必須）</t>
    </r>
    <rPh sb="0" eb="2">
      <t>チョウナイ</t>
    </rPh>
    <rPh sb="2" eb="3">
      <t>サン</t>
    </rPh>
    <rPh sb="3" eb="6">
      <t>ゲンザイリョウ</t>
    </rPh>
    <rPh sb="9" eb="10">
      <t>ゴウ</t>
    </rPh>
    <rPh sb="12" eb="14">
      <t>ヒッス</t>
    </rPh>
    <phoneticPr fontId="1"/>
  </si>
  <si>
    <r>
      <t xml:space="preserve">町外産原材料
</t>
    </r>
    <r>
      <rPr>
        <sz val="12"/>
        <color rgb="FFFF0000"/>
        <rFont val="ＭＳ 明朝"/>
        <family val="1"/>
        <charset val="128"/>
      </rPr>
      <t>（３号のみ必須）</t>
    </r>
    <rPh sb="0" eb="2">
      <t>チョウガイ</t>
    </rPh>
    <rPh sb="2" eb="3">
      <t>サン</t>
    </rPh>
    <rPh sb="3" eb="6">
      <t>ゲンザイリョウ</t>
    </rPh>
    <rPh sb="9" eb="10">
      <t>ゴウ</t>
    </rPh>
    <rPh sb="12" eb="14">
      <t>ヒッス</t>
    </rPh>
    <phoneticPr fontId="1"/>
  </si>
  <si>
    <t>←51％以上であること</t>
    <rPh sb="4" eb="6">
      <t>イジョウ</t>
    </rPh>
    <phoneticPr fontId="1"/>
  </si>
  <si>
    <t>返礼品名</t>
    <rPh sb="0" eb="2">
      <t>ヘンレイ</t>
    </rPh>
    <rPh sb="2" eb="3">
      <t>ヒン</t>
    </rPh>
    <rPh sb="3" eb="4">
      <t>メイ</t>
    </rPh>
    <phoneticPr fontId="1"/>
  </si>
  <si>
    <t>※着色されたセルにご入力ください</t>
    <rPh sb="1" eb="3">
      <t>チャクショク</t>
    </rPh>
    <rPh sb="10" eb="12">
      <t>ニュウリョク</t>
    </rPh>
    <phoneticPr fontId="1"/>
  </si>
  <si>
    <t>工程表</t>
    <rPh sb="0" eb="3">
      <t>コウテイヒョウ</t>
    </rPh>
    <phoneticPr fontId="1"/>
  </si>
  <si>
    <t>　　　　　　　％</t>
    <phoneticPr fontId="1"/>
  </si>
  <si>
    <t>　　　　　　　円</t>
    <rPh sb="6" eb="7">
      <t>エン</t>
    </rPh>
    <phoneticPr fontId="1"/>
  </si>
  <si>
    <t>　　％</t>
    <phoneticPr fontId="1"/>
  </si>
  <si>
    <t>　　　％</t>
    <phoneticPr fontId="1"/>
  </si>
  <si>
    <t>御浜町外</t>
  </si>
  <si>
    <t>御浜町内</t>
  </si>
  <si>
    <t>800円</t>
    <phoneticPr fontId="1"/>
  </si>
  <si>
    <r>
      <t>工程表</t>
    </r>
    <r>
      <rPr>
        <b/>
        <sz val="18"/>
        <color rgb="FFFF0000"/>
        <rFont val="ＭＳ 明朝"/>
        <family val="1"/>
        <charset val="128"/>
      </rPr>
      <t>（記入例）</t>
    </r>
    <rPh sb="0" eb="3">
      <t>コウテイヒョウ</t>
    </rPh>
    <rPh sb="4" eb="7">
      <t>キニュウレイ</t>
    </rPh>
    <phoneticPr fontId="1"/>
  </si>
  <si>
    <r>
      <t xml:space="preserve">区域内において生じた価値の割合
（％）
</t>
    </r>
    <r>
      <rPr>
        <sz val="14"/>
        <color theme="1"/>
        <rFont val="ＭＳ 明朝"/>
        <family val="1"/>
        <charset val="128"/>
      </rPr>
      <t>【自動計算】</t>
    </r>
    <rPh sb="0" eb="3">
      <t>クイキナイ</t>
    </rPh>
    <rPh sb="7" eb="8">
      <t>ショウ</t>
    </rPh>
    <rPh sb="10" eb="12">
      <t>カチ</t>
    </rPh>
    <rPh sb="13" eb="15">
      <t>ワリアイ</t>
    </rPh>
    <rPh sb="21" eb="25">
      <t>ジドウケイサン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</si>
</sst>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23" x14ac:knownFonts="1">
    <font>
      <sz val="11"/>
      <color theme="1"/>
      <name val="游ゴシック"/>
      <family val="2"/>
      <scheme val="minor"/>
    </font>
    <font>
      <sz val="6"/>
      <name val="游ゴシック"/>
      <family val="3"/>
      <charset val="128"/>
      <scheme val="minor"/>
    </font>
    <font>
      <sz val="12"/>
      <color theme="1"/>
      <name val="ＭＳ 明朝"/>
      <family val="1"/>
      <charset val="128"/>
    </font>
    <font>
      <b/>
      <sz val="8"/>
      <color theme="1"/>
      <name val="ＭＳ 明朝"/>
      <family val="1"/>
      <charset val="128"/>
    </font>
    <font>
      <u/>
      <sz val="12"/>
      <color theme="1"/>
      <name val="ＭＳ 明朝"/>
      <family val="1"/>
      <charset val="128"/>
    </font>
    <font>
      <sz val="12"/>
      <color rgb="FFFF0000"/>
      <name val="ＭＳ 明朝"/>
      <family val="1"/>
      <charset val="128"/>
    </font>
    <font>
      <sz val="16"/>
      <color rgb="FFFF0000"/>
      <name val="ＭＳ 明朝"/>
      <family val="1"/>
      <charset val="128"/>
    </font>
    <font>
      <b/>
      <sz val="12"/>
      <color rgb="FFFF0000"/>
      <name val="ＭＳ 明朝"/>
      <family val="1"/>
      <charset val="128"/>
    </font>
    <font>
      <sz val="11"/>
      <color theme="1"/>
      <name val="游ゴシック"/>
      <family val="2"/>
      <scheme val="minor"/>
    </font>
    <font>
      <sz val="12"/>
      <name val="ＭＳ 明朝"/>
      <family val="1"/>
      <charset val="128"/>
    </font>
    <font>
      <sz val="11"/>
      <color theme="1"/>
      <name val="ＭＳ 明朝"/>
      <family val="1"/>
      <charset val="128"/>
    </font>
    <font>
      <b/>
      <sz val="20"/>
      <color theme="1"/>
      <name val="ＭＳ 明朝"/>
      <family val="1"/>
      <charset val="128"/>
    </font>
    <font>
      <b/>
      <sz val="12"/>
      <color theme="5" tint="-0.249977111117893"/>
      <name val="ＭＳ 明朝"/>
      <family val="1"/>
      <charset val="128"/>
    </font>
    <font>
      <sz val="12"/>
      <color theme="5" tint="-0.249977111117893"/>
      <name val="ＭＳ 明朝"/>
      <family val="1"/>
      <charset val="128"/>
    </font>
    <font>
      <b/>
      <sz val="14"/>
      <color rgb="FFFF0000"/>
      <name val="ＭＳ 明朝"/>
      <family val="1"/>
      <charset val="128"/>
    </font>
    <font>
      <b/>
      <u val="double"/>
      <sz val="14"/>
      <color rgb="FFFF0000"/>
      <name val="ＭＳ 明朝"/>
      <family val="1"/>
      <charset val="128"/>
    </font>
    <font>
      <b/>
      <sz val="14"/>
      <color theme="1"/>
      <name val="ＭＳ 明朝"/>
      <family val="1"/>
      <charset val="128"/>
    </font>
    <font>
      <sz val="14"/>
      <color theme="1"/>
      <name val="ＭＳ 明朝"/>
      <family val="1"/>
      <charset val="128"/>
    </font>
    <font>
      <b/>
      <sz val="16"/>
      <color theme="1"/>
      <name val="游ゴシック"/>
      <family val="3"/>
      <charset val="128"/>
      <scheme val="minor"/>
    </font>
    <font>
      <b/>
      <sz val="12"/>
      <color theme="1"/>
      <name val="ＭＳ 明朝"/>
      <family val="1"/>
      <charset val="128"/>
    </font>
    <font>
      <b/>
      <sz val="12"/>
      <name val="ＭＳ 明朝"/>
      <family val="1"/>
      <charset val="128"/>
    </font>
    <font>
      <sz val="18"/>
      <color theme="1"/>
      <name val="ＭＳ 明朝"/>
      <family val="1"/>
      <charset val="128"/>
    </font>
    <font>
      <b/>
      <sz val="18"/>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3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vertical="center"/>
    </xf>
    <xf numFmtId="0" fontId="2" fillId="0" borderId="0" xfId="0" applyFont="1"/>
    <xf numFmtId="0" fontId="2" fillId="0" borderId="1" xfId="0" applyFont="1" applyBorder="1" applyAlignment="1">
      <alignment vertical="center"/>
    </xf>
    <xf numFmtId="0" fontId="2" fillId="2" borderId="1" xfId="0" applyFont="1" applyFill="1" applyBorder="1" applyAlignment="1">
      <alignment vertical="center"/>
    </xf>
    <xf numFmtId="0" fontId="7" fillId="0" borderId="0" xfId="0" applyFont="1"/>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xf>
    <xf numFmtId="38" fontId="2" fillId="0" borderId="0" xfId="1" applyFont="1" applyAlignment="1">
      <alignment horizontal="center"/>
    </xf>
    <xf numFmtId="38" fontId="2" fillId="0" borderId="0" xfId="1" applyFont="1" applyAlignment="1">
      <alignment horizontal="center" vertical="center"/>
    </xf>
    <xf numFmtId="0" fontId="2" fillId="0" borderId="9" xfId="0" applyFont="1" applyBorder="1" applyAlignment="1">
      <alignment horizontal="left" vertical="center"/>
    </xf>
    <xf numFmtId="0" fontId="5" fillId="0" borderId="0" xfId="0" applyFont="1" applyAlignment="1">
      <alignment vertical="center"/>
    </xf>
    <xf numFmtId="0" fontId="9" fillId="0" borderId="0" xfId="0" applyFont="1" applyAlignment="1">
      <alignment vertical="center"/>
    </xf>
    <xf numFmtId="0" fontId="2" fillId="0" borderId="5" xfId="0" applyFont="1" applyBorder="1" applyAlignment="1">
      <alignment vertical="top"/>
    </xf>
    <xf numFmtId="0" fontId="2" fillId="0" borderId="0" xfId="0" applyFont="1" applyAlignment="1">
      <alignment vertical="top"/>
    </xf>
    <xf numFmtId="0" fontId="2" fillId="0" borderId="7" xfId="0" applyFont="1" applyBorder="1" applyAlignment="1">
      <alignment vertical="top"/>
    </xf>
    <xf numFmtId="0" fontId="2" fillId="0" borderId="1" xfId="0" applyFont="1" applyBorder="1" applyAlignment="1">
      <alignment vertical="top"/>
    </xf>
    <xf numFmtId="0" fontId="12" fillId="4" borderId="9" xfId="0" applyFont="1" applyFill="1" applyBorder="1" applyAlignment="1">
      <alignment horizontal="center" vertical="center"/>
    </xf>
    <xf numFmtId="0" fontId="12" fillId="4" borderId="9" xfId="0" applyFont="1" applyFill="1" applyBorder="1" applyAlignment="1">
      <alignment vertical="center"/>
    </xf>
    <xf numFmtId="9" fontId="12" fillId="4" borderId="9" xfId="2" applyFont="1" applyFill="1" applyBorder="1" applyAlignment="1">
      <alignment horizontal="center" vertical="center"/>
    </xf>
    <xf numFmtId="0" fontId="12" fillId="4" borderId="9" xfId="0" applyFont="1" applyFill="1" applyBorder="1" applyAlignment="1">
      <alignment horizontal="center" vertical="center" wrapText="1"/>
    </xf>
    <xf numFmtId="38" fontId="12" fillId="4" borderId="9" xfId="1" applyFont="1" applyFill="1" applyBorder="1" applyAlignment="1">
      <alignment horizontal="center" vertical="center" wrapText="1"/>
    </xf>
    <xf numFmtId="0" fontId="14" fillId="0" borderId="0" xfId="0" applyFont="1" applyAlignment="1">
      <alignment vertical="center"/>
    </xf>
    <xf numFmtId="0" fontId="10" fillId="0" borderId="0" xfId="0" applyFont="1" applyAlignment="1">
      <alignment horizontal="left" vertical="top"/>
    </xf>
    <xf numFmtId="0" fontId="2" fillId="2" borderId="0" xfId="0" applyFont="1" applyFill="1" applyAlignment="1">
      <alignment vertical="center"/>
    </xf>
    <xf numFmtId="0" fontId="2" fillId="0" borderId="9" xfId="0" applyFont="1" applyBorder="1" applyAlignment="1">
      <alignment horizontal="center" vertical="center"/>
    </xf>
    <xf numFmtId="38" fontId="12" fillId="4" borderId="14" xfId="1" applyFont="1" applyFill="1" applyBorder="1" applyAlignment="1">
      <alignment horizontal="center" vertical="center"/>
    </xf>
    <xf numFmtId="38" fontId="2" fillId="0" borderId="14" xfId="1" applyFont="1" applyBorder="1" applyAlignment="1">
      <alignment horizontal="center" vertical="center"/>
    </xf>
    <xf numFmtId="0" fontId="12" fillId="4" borderId="20" xfId="0" applyFont="1" applyFill="1" applyBorder="1" applyAlignment="1">
      <alignment horizontal="center" vertical="center"/>
    </xf>
    <xf numFmtId="38" fontId="12" fillId="4" borderId="21" xfId="1" applyFont="1" applyFill="1" applyBorder="1" applyAlignment="1">
      <alignment horizontal="center" vertical="center"/>
    </xf>
    <xf numFmtId="0" fontId="2" fillId="0" borderId="20" xfId="0" applyFont="1" applyBorder="1" applyAlignment="1">
      <alignment horizontal="center" vertical="center"/>
    </xf>
    <xf numFmtId="38" fontId="2" fillId="0" borderId="21" xfId="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left" vertical="center"/>
    </xf>
    <xf numFmtId="0" fontId="2" fillId="0" borderId="23" xfId="0" applyFont="1" applyBorder="1" applyAlignment="1">
      <alignment horizontal="center" vertical="center"/>
    </xf>
    <xf numFmtId="0" fontId="18" fillId="0" borderId="0" xfId="0" applyFont="1"/>
    <xf numFmtId="0" fontId="2" fillId="3" borderId="9" xfId="0" applyFont="1" applyFill="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wrapText="1"/>
    </xf>
    <xf numFmtId="0" fontId="2" fillId="3" borderId="10" xfId="0" applyFont="1" applyFill="1" applyBorder="1" applyAlignment="1">
      <alignment horizontal="center" vertical="center"/>
    </xf>
    <xf numFmtId="38" fontId="2" fillId="3" borderId="10" xfId="1" applyFont="1" applyFill="1" applyBorder="1" applyAlignment="1">
      <alignment horizontal="right" vertical="center"/>
    </xf>
    <xf numFmtId="9" fontId="2" fillId="4" borderId="29" xfId="2" applyFont="1" applyFill="1" applyBorder="1" applyAlignment="1">
      <alignment horizontal="center" vertical="center"/>
    </xf>
    <xf numFmtId="0" fontId="2" fillId="0" borderId="20" xfId="0" applyFont="1" applyBorder="1" applyAlignment="1">
      <alignment horizontal="center" vertical="center" wrapText="1"/>
    </xf>
    <xf numFmtId="38" fontId="2" fillId="3" borderId="9" xfId="1" applyFont="1" applyFill="1" applyBorder="1" applyAlignment="1">
      <alignment horizontal="right" vertical="center"/>
    </xf>
    <xf numFmtId="9" fontId="2" fillId="4" borderId="21" xfId="2" applyFont="1" applyFill="1" applyBorder="1" applyAlignment="1">
      <alignment horizontal="center" vertical="center"/>
    </xf>
    <xf numFmtId="0" fontId="2" fillId="0" borderId="30" xfId="0" applyFont="1" applyBorder="1" applyAlignment="1">
      <alignment horizontal="center" vertical="center"/>
    </xf>
    <xf numFmtId="0" fontId="2" fillId="3" borderId="11" xfId="0" applyFont="1" applyFill="1" applyBorder="1" applyAlignment="1">
      <alignment horizontal="center" vertical="center"/>
    </xf>
    <xf numFmtId="38" fontId="2" fillId="3" borderId="11" xfId="1" applyFont="1" applyFill="1" applyBorder="1" applyAlignment="1">
      <alignment horizontal="right" vertical="center"/>
    </xf>
    <xf numFmtId="9" fontId="2" fillId="4" borderId="31" xfId="2" applyFont="1" applyFill="1" applyBorder="1" applyAlignment="1">
      <alignment horizontal="center" vertical="center"/>
    </xf>
    <xf numFmtId="0" fontId="2" fillId="0" borderId="32" xfId="0" applyFont="1" applyBorder="1" applyAlignment="1">
      <alignment horizontal="center" vertical="center"/>
    </xf>
    <xf numFmtId="0" fontId="2" fillId="0" borderId="33" xfId="0" applyFont="1" applyBorder="1"/>
    <xf numFmtId="0" fontId="19" fillId="0" borderId="33" xfId="0" applyFont="1" applyBorder="1" applyAlignment="1">
      <alignment horizontal="right" vertical="center"/>
    </xf>
    <xf numFmtId="0" fontId="7" fillId="0" borderId="0" xfId="0" applyFont="1" applyAlignment="1">
      <alignment vertical="center"/>
    </xf>
    <xf numFmtId="38" fontId="19" fillId="0" borderId="33" xfId="1" applyFont="1" applyBorder="1" applyAlignment="1">
      <alignment vertical="center"/>
    </xf>
    <xf numFmtId="0" fontId="19" fillId="0" borderId="33" xfId="0" applyFont="1" applyBorder="1" applyAlignment="1">
      <alignment horizontal="center" vertical="center"/>
    </xf>
    <xf numFmtId="9" fontId="19" fillId="0" borderId="34" xfId="2" applyFont="1" applyBorder="1" applyAlignment="1">
      <alignment horizontal="center" vertical="center"/>
    </xf>
    <xf numFmtId="0" fontId="20" fillId="0" borderId="0" xfId="0" applyFont="1" applyAlignment="1">
      <alignment vertical="center"/>
    </xf>
    <xf numFmtId="9" fontId="9" fillId="4" borderId="9" xfId="2" applyFont="1" applyFill="1" applyBorder="1" applyAlignment="1">
      <alignment horizontal="center" vertical="center"/>
    </xf>
    <xf numFmtId="9" fontId="9" fillId="4" borderId="23" xfId="2" applyFont="1" applyFill="1" applyBorder="1" applyAlignment="1">
      <alignment horizontal="center" vertical="center"/>
    </xf>
    <xf numFmtId="38" fontId="2" fillId="0" borderId="27" xfId="1" applyFont="1" applyBorder="1" applyAlignment="1">
      <alignment horizontal="center" vertical="center"/>
    </xf>
    <xf numFmtId="38" fontId="2" fillId="0" borderId="9" xfId="1" applyFont="1" applyBorder="1" applyAlignment="1">
      <alignment horizontal="center" vertical="center"/>
    </xf>
    <xf numFmtId="38" fontId="2" fillId="0" borderId="23" xfId="1" applyFont="1" applyBorder="1" applyAlignment="1">
      <alignment horizontal="center" vertical="center"/>
    </xf>
    <xf numFmtId="38" fontId="2" fillId="0" borderId="9" xfId="1" applyFont="1" applyBorder="1" applyAlignment="1">
      <alignment horizontal="center" vertical="center" wrapText="1"/>
    </xf>
    <xf numFmtId="38" fontId="2" fillId="3" borderId="14" xfId="1"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3" borderId="18" xfId="0" applyFont="1" applyFill="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3" borderId="9"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13" fillId="4" borderId="12" xfId="0" applyFont="1" applyFill="1" applyBorder="1" applyAlignment="1">
      <alignment horizontal="center" vertical="top"/>
    </xf>
    <xf numFmtId="0" fontId="13" fillId="4" borderId="13" xfId="0" applyFont="1" applyFill="1" applyBorder="1" applyAlignment="1">
      <alignment horizontal="center" vertical="top"/>
    </xf>
    <xf numFmtId="0" fontId="13" fillId="4" borderId="14" xfId="0" applyFont="1" applyFill="1" applyBorder="1" applyAlignment="1">
      <alignment horizontal="center"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38" fontId="2" fillId="3" borderId="19" xfId="1" applyFont="1" applyFill="1" applyBorder="1" applyAlignment="1">
      <alignment horizontal="center" vertical="center" wrapText="1"/>
    </xf>
    <xf numFmtId="38" fontId="2" fillId="3" borderId="21" xfId="1" applyFont="1" applyFill="1" applyBorder="1" applyAlignment="1">
      <alignment horizontal="center" vertical="center"/>
    </xf>
    <xf numFmtId="0" fontId="2" fillId="0" borderId="12" xfId="0" applyFont="1" applyBorder="1" applyAlignment="1">
      <alignment horizontal="center" vertical="top"/>
    </xf>
    <xf numFmtId="0" fontId="2" fillId="0" borderId="13" xfId="0" applyFont="1" applyBorder="1" applyAlignment="1">
      <alignment horizontal="center" vertical="top"/>
    </xf>
    <xf numFmtId="0" fontId="2" fillId="0" borderId="14" xfId="0" applyFont="1" applyBorder="1" applyAlignment="1">
      <alignment horizontal="center" vertical="top"/>
    </xf>
    <xf numFmtId="0" fontId="2" fillId="0" borderId="24" xfId="0" applyFont="1" applyBorder="1" applyAlignment="1">
      <alignment horizontal="center" vertical="top"/>
    </xf>
    <xf numFmtId="0" fontId="2" fillId="0" borderId="25" xfId="0" applyFont="1" applyBorder="1" applyAlignment="1">
      <alignment horizontal="center" vertical="top"/>
    </xf>
    <xf numFmtId="0" fontId="2" fillId="0" borderId="26" xfId="0" applyFont="1" applyBorder="1" applyAlignment="1">
      <alignment horizontal="center" vertical="top"/>
    </xf>
    <xf numFmtId="0" fontId="11" fillId="0" borderId="0" xfId="0" applyFont="1" applyAlignment="1">
      <alignment horizontal="center" vertical="center"/>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wrapText="1"/>
    </xf>
    <xf numFmtId="0" fontId="21" fillId="0" borderId="0" xfId="0" applyFont="1" applyAlignment="1">
      <alignment horizontal="center" vertical="center"/>
    </xf>
    <xf numFmtId="0" fontId="20" fillId="2" borderId="15"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16" xfId="0" applyFont="1" applyFill="1" applyBorder="1" applyAlignment="1">
      <alignment horizontal="center" vertical="center"/>
    </xf>
    <xf numFmtId="0" fontId="2" fillId="3" borderId="18" xfId="0" applyFont="1" applyFill="1" applyBorder="1" applyAlignment="1">
      <alignment horizontal="center"/>
    </xf>
    <xf numFmtId="0" fontId="2" fillId="3" borderId="19" xfId="0" applyFont="1" applyFill="1" applyBorder="1" applyAlignment="1">
      <alignment horizontal="center"/>
    </xf>
    <xf numFmtId="177" fontId="2" fillId="0" borderId="9" xfId="2" applyNumberFormat="1" applyFont="1" applyBorder="1" applyAlignment="1">
      <alignment horizontal="center" vertical="center"/>
    </xf>
    <xf numFmtId="177" fontId="2" fillId="0" borderId="21" xfId="2" applyNumberFormat="1" applyFont="1" applyBorder="1" applyAlignment="1">
      <alignment horizontal="center" vertical="center"/>
    </xf>
    <xf numFmtId="176" fontId="2" fillId="0" borderId="23" xfId="1" quotePrefix="1" applyNumberFormat="1" applyFont="1" applyBorder="1" applyAlignment="1">
      <alignment horizontal="center" vertical="center"/>
    </xf>
    <xf numFmtId="176" fontId="2" fillId="0" borderId="23" xfId="1" applyNumberFormat="1" applyFont="1" applyBorder="1" applyAlignment="1">
      <alignment horizontal="center" vertical="center"/>
    </xf>
    <xf numFmtId="176" fontId="2" fillId="0" borderId="27" xfId="1" applyNumberFormat="1" applyFont="1" applyBorder="1" applyAlignment="1">
      <alignment horizontal="center" vertical="center"/>
    </xf>
    <xf numFmtId="38" fontId="5" fillId="0" borderId="1" xfId="1"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6" xfId="0" applyFont="1" applyBorder="1" applyAlignment="1">
      <alignment horizontal="left" vertical="top"/>
    </xf>
    <xf numFmtId="0" fontId="10" fillId="0" borderId="1" xfId="0" applyFont="1" applyBorder="1" applyAlignment="1">
      <alignment horizontal="left" vertical="top"/>
    </xf>
    <xf numFmtId="0" fontId="10" fillId="0" borderId="8" xfId="0" applyFont="1" applyBorder="1" applyAlignment="1">
      <alignment horizontal="left" vertical="top"/>
    </xf>
    <xf numFmtId="9" fontId="5" fillId="0" borderId="1" xfId="2" applyFont="1" applyBorder="1" applyAlignment="1">
      <alignment horizontal="center" vertical="center"/>
    </xf>
    <xf numFmtId="0" fontId="6" fillId="0" borderId="0" xfId="0" applyFont="1" applyAlignment="1">
      <alignment horizontal="left" vertical="center" shrinkToFit="1"/>
    </xf>
    <xf numFmtId="0" fontId="2" fillId="0" borderId="0" xfId="0" applyFont="1" applyAlignment="1">
      <alignment horizontal="center" vertical="center"/>
    </xf>
    <xf numFmtId="0" fontId="2" fillId="3" borderId="19"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247650</xdr:colOff>
      <xdr:row>28</xdr:row>
      <xdr:rowOff>47625</xdr:rowOff>
    </xdr:from>
    <xdr:to>
      <xdr:col>13</xdr:col>
      <xdr:colOff>866775</xdr:colOff>
      <xdr:row>36</xdr:row>
      <xdr:rowOff>38100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38150" y="12849225"/>
          <a:ext cx="17878425" cy="3648075"/>
        </a:xfrm>
        <a:prstGeom prst="bracketPair">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6926</xdr:colOff>
      <xdr:row>38</xdr:row>
      <xdr:rowOff>221673</xdr:rowOff>
    </xdr:from>
    <xdr:to>
      <xdr:col>31</xdr:col>
      <xdr:colOff>96981</xdr:colOff>
      <xdr:row>44</xdr:row>
      <xdr:rowOff>193964</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235526" y="8451273"/>
          <a:ext cx="6948055" cy="13438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15239</xdr:colOff>
      <xdr:row>1</xdr:row>
      <xdr:rowOff>15240</xdr:rowOff>
    </xdr:from>
    <xdr:to>
      <xdr:col>16</xdr:col>
      <xdr:colOff>281962</xdr:colOff>
      <xdr:row>19</xdr:row>
      <xdr:rowOff>45720</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85799" y="243840"/>
          <a:ext cx="10325123" cy="4145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6926</xdr:colOff>
      <xdr:row>38</xdr:row>
      <xdr:rowOff>221673</xdr:rowOff>
    </xdr:from>
    <xdr:to>
      <xdr:col>31</xdr:col>
      <xdr:colOff>96981</xdr:colOff>
      <xdr:row>44</xdr:row>
      <xdr:rowOff>193964</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35526" y="8908473"/>
          <a:ext cx="6948055" cy="13438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P36"/>
  <sheetViews>
    <sheetView tabSelected="1" zoomScale="80" zoomScaleNormal="80" workbookViewId="0">
      <selection activeCell="D7" sqref="D7"/>
    </sheetView>
  </sheetViews>
  <sheetFormatPr defaultRowHeight="36" customHeight="1" x14ac:dyDescent="0.2"/>
  <cols>
    <col min="1" max="1" width="2.5" style="6" customWidth="1"/>
    <col min="2" max="2" width="10.3984375" style="3" bestFit="1" customWidth="1"/>
    <col min="3" max="3" width="80" style="3" customWidth="1"/>
    <col min="4" max="4" width="15.796875" style="6" customWidth="1"/>
    <col min="5" max="5" width="13.8984375" style="3" customWidth="1"/>
    <col min="6" max="6" width="8.796875" style="3"/>
    <col min="7" max="12" width="12.09765625" style="6" customWidth="1"/>
    <col min="13" max="13" width="25" style="3" customWidth="1"/>
    <col min="14" max="14" width="20" style="13" customWidth="1"/>
    <col min="15" max="15" width="20" style="14" customWidth="1"/>
    <col min="16" max="16" width="25" style="15" customWidth="1"/>
    <col min="17" max="16384" width="8.796875" style="6"/>
  </cols>
  <sheetData>
    <row r="1" spans="2:16" ht="36" customHeight="1" x14ac:dyDescent="0.2">
      <c r="B1" s="102" t="s">
        <v>52</v>
      </c>
      <c r="C1" s="102"/>
      <c r="D1" s="102"/>
      <c r="E1" s="102"/>
      <c r="F1" s="102"/>
      <c r="G1" s="102"/>
      <c r="H1" s="102"/>
      <c r="I1" s="102"/>
      <c r="J1" s="102"/>
      <c r="K1" s="102"/>
      <c r="L1" s="102"/>
      <c r="M1" s="102"/>
      <c r="N1" s="102"/>
      <c r="O1" s="102"/>
      <c r="P1" s="102"/>
    </row>
    <row r="2" spans="2:16" ht="36" customHeight="1" x14ac:dyDescent="0.2">
      <c r="B2" s="7" t="s">
        <v>25</v>
      </c>
      <c r="C2" s="8" t="s">
        <v>54</v>
      </c>
    </row>
    <row r="3" spans="2:16" ht="36" customHeight="1" thickBot="1" x14ac:dyDescent="0.25">
      <c r="B3" s="3" t="s">
        <v>53</v>
      </c>
      <c r="C3" s="30" t="s">
        <v>55</v>
      </c>
    </row>
    <row r="4" spans="2:16" ht="36" customHeight="1" x14ac:dyDescent="0.2">
      <c r="B4" s="72" t="s">
        <v>26</v>
      </c>
      <c r="C4" s="78" t="s">
        <v>27</v>
      </c>
      <c r="D4" s="76" t="s">
        <v>93</v>
      </c>
      <c r="E4" s="78" t="s">
        <v>51</v>
      </c>
      <c r="F4" s="78"/>
      <c r="G4" s="78"/>
      <c r="H4" s="78"/>
      <c r="I4" s="78"/>
      <c r="J4" s="78"/>
      <c r="K4" s="78"/>
      <c r="L4" s="78"/>
      <c r="M4" s="74" t="s">
        <v>49</v>
      </c>
      <c r="N4" s="74" t="s">
        <v>48</v>
      </c>
      <c r="O4" s="94" t="s">
        <v>50</v>
      </c>
      <c r="P4" s="71" t="s">
        <v>47</v>
      </c>
    </row>
    <row r="5" spans="2:16" ht="36" customHeight="1" x14ac:dyDescent="0.2">
      <c r="B5" s="73"/>
      <c r="C5" s="81"/>
      <c r="D5" s="77"/>
      <c r="E5" s="75" t="s">
        <v>30</v>
      </c>
      <c r="F5" s="79" t="s">
        <v>28</v>
      </c>
      <c r="G5" s="80"/>
      <c r="H5" s="80"/>
      <c r="I5" s="80"/>
      <c r="J5" s="80"/>
      <c r="K5" s="80"/>
      <c r="L5" s="80"/>
      <c r="M5" s="75"/>
      <c r="N5" s="75"/>
      <c r="O5" s="95"/>
      <c r="P5" s="71"/>
    </row>
    <row r="6" spans="2:16" ht="36" customHeight="1" x14ac:dyDescent="0.2">
      <c r="B6" s="73"/>
      <c r="C6" s="81"/>
      <c r="D6" s="77"/>
      <c r="E6" s="75"/>
      <c r="F6" s="11"/>
      <c r="G6" s="82" t="s">
        <v>29</v>
      </c>
      <c r="H6" s="83"/>
      <c r="I6" s="84"/>
      <c r="J6" s="85" t="s">
        <v>34</v>
      </c>
      <c r="K6" s="86"/>
      <c r="L6" s="87"/>
      <c r="M6" s="75"/>
      <c r="N6" s="75"/>
      <c r="O6" s="95"/>
      <c r="P6" s="71"/>
    </row>
    <row r="7" spans="2:16" s="9" customFormat="1" ht="36" customHeight="1" x14ac:dyDescent="0.2">
      <c r="B7" s="34" t="s">
        <v>32</v>
      </c>
      <c r="C7" s="24" t="s">
        <v>35</v>
      </c>
      <c r="D7" s="25">
        <f>IF(N7="","",(N7-P7)/N7)</f>
        <v>0.6</v>
      </c>
      <c r="E7" s="26" t="s">
        <v>31</v>
      </c>
      <c r="F7" s="23"/>
      <c r="G7" s="88"/>
      <c r="H7" s="89"/>
      <c r="I7" s="90"/>
      <c r="J7" s="88"/>
      <c r="K7" s="89"/>
      <c r="L7" s="90"/>
      <c r="M7" s="26" t="s">
        <v>33</v>
      </c>
      <c r="N7" s="27">
        <v>2000</v>
      </c>
      <c r="O7" s="35">
        <v>1200</v>
      </c>
      <c r="P7" s="32">
        <v>800</v>
      </c>
    </row>
    <row r="8" spans="2:16" ht="36" customHeight="1" x14ac:dyDescent="0.2">
      <c r="B8" s="36">
        <v>1</v>
      </c>
      <c r="C8" s="10"/>
      <c r="D8" s="65" t="str">
        <f>IF(N8="","",(N8-P8)/N8)</f>
        <v/>
      </c>
      <c r="E8" s="31"/>
      <c r="F8" s="31"/>
      <c r="G8" s="91"/>
      <c r="H8" s="92"/>
      <c r="I8" s="93"/>
      <c r="J8" s="91"/>
      <c r="K8" s="92"/>
      <c r="L8" s="93"/>
      <c r="M8" s="12"/>
      <c r="N8" s="70"/>
      <c r="O8" s="37"/>
      <c r="P8" s="33"/>
    </row>
    <row r="9" spans="2:16" ht="36" customHeight="1" x14ac:dyDescent="0.2">
      <c r="B9" s="36">
        <v>2</v>
      </c>
      <c r="C9" s="16"/>
      <c r="D9" s="65" t="str">
        <f t="shared" ref="D9:D27" si="0">IF(N9="","",(N9-P9)/N9)</f>
        <v/>
      </c>
      <c r="E9" s="31"/>
      <c r="F9" s="31"/>
      <c r="G9" s="96"/>
      <c r="H9" s="97"/>
      <c r="I9" s="98"/>
      <c r="J9" s="96"/>
      <c r="K9" s="97"/>
      <c r="L9" s="98"/>
      <c r="M9" s="31"/>
      <c r="N9" s="68"/>
      <c r="O9" s="37"/>
      <c r="P9" s="33"/>
    </row>
    <row r="10" spans="2:16" ht="36" customHeight="1" x14ac:dyDescent="0.2">
      <c r="B10" s="36">
        <v>3</v>
      </c>
      <c r="C10" s="16"/>
      <c r="D10" s="65" t="str">
        <f t="shared" si="0"/>
        <v/>
      </c>
      <c r="E10" s="31"/>
      <c r="F10" s="31"/>
      <c r="G10" s="96"/>
      <c r="H10" s="97"/>
      <c r="I10" s="98"/>
      <c r="J10" s="96"/>
      <c r="K10" s="97"/>
      <c r="L10" s="98"/>
      <c r="M10" s="31"/>
      <c r="N10" s="68"/>
      <c r="O10" s="37"/>
      <c r="P10" s="33"/>
    </row>
    <row r="11" spans="2:16" ht="36" customHeight="1" x14ac:dyDescent="0.2">
      <c r="B11" s="36">
        <v>4</v>
      </c>
      <c r="C11" s="16"/>
      <c r="D11" s="65" t="str">
        <f t="shared" si="0"/>
        <v/>
      </c>
      <c r="E11" s="31"/>
      <c r="F11" s="31"/>
      <c r="G11" s="96"/>
      <c r="H11" s="97"/>
      <c r="I11" s="98"/>
      <c r="J11" s="96"/>
      <c r="K11" s="97"/>
      <c r="L11" s="98"/>
      <c r="M11" s="31"/>
      <c r="N11" s="68"/>
      <c r="O11" s="37"/>
      <c r="P11" s="33"/>
    </row>
    <row r="12" spans="2:16" ht="36" customHeight="1" x14ac:dyDescent="0.2">
      <c r="B12" s="36">
        <v>5</v>
      </c>
      <c r="C12" s="16"/>
      <c r="D12" s="65" t="str">
        <f t="shared" si="0"/>
        <v/>
      </c>
      <c r="E12" s="31"/>
      <c r="F12" s="31"/>
      <c r="G12" s="96"/>
      <c r="H12" s="97"/>
      <c r="I12" s="98"/>
      <c r="J12" s="96"/>
      <c r="K12" s="97"/>
      <c r="L12" s="98"/>
      <c r="M12" s="31"/>
      <c r="N12" s="68"/>
      <c r="O12" s="37"/>
      <c r="P12" s="33"/>
    </row>
    <row r="13" spans="2:16" ht="36" customHeight="1" x14ac:dyDescent="0.2">
      <c r="B13" s="36">
        <v>6</v>
      </c>
      <c r="C13" s="16"/>
      <c r="D13" s="65" t="str">
        <f t="shared" si="0"/>
        <v/>
      </c>
      <c r="E13" s="31"/>
      <c r="F13" s="31"/>
      <c r="G13" s="96"/>
      <c r="H13" s="97"/>
      <c r="I13" s="98"/>
      <c r="J13" s="96"/>
      <c r="K13" s="97"/>
      <c r="L13" s="98"/>
      <c r="M13" s="31"/>
      <c r="N13" s="68"/>
      <c r="O13" s="37"/>
      <c r="P13" s="33"/>
    </row>
    <row r="14" spans="2:16" ht="36" customHeight="1" x14ac:dyDescent="0.2">
      <c r="B14" s="36">
        <v>7</v>
      </c>
      <c r="C14" s="16"/>
      <c r="D14" s="65" t="str">
        <f t="shared" si="0"/>
        <v/>
      </c>
      <c r="E14" s="31"/>
      <c r="F14" s="31"/>
      <c r="G14" s="96"/>
      <c r="H14" s="97"/>
      <c r="I14" s="98"/>
      <c r="J14" s="96"/>
      <c r="K14" s="97"/>
      <c r="L14" s="98"/>
      <c r="M14" s="31"/>
      <c r="N14" s="68"/>
      <c r="O14" s="37"/>
      <c r="P14" s="33"/>
    </row>
    <row r="15" spans="2:16" ht="36" customHeight="1" x14ac:dyDescent="0.2">
      <c r="B15" s="36">
        <v>8</v>
      </c>
      <c r="C15" s="16"/>
      <c r="D15" s="65" t="str">
        <f t="shared" si="0"/>
        <v/>
      </c>
      <c r="E15" s="31"/>
      <c r="F15" s="31"/>
      <c r="G15" s="96"/>
      <c r="H15" s="97"/>
      <c r="I15" s="98"/>
      <c r="J15" s="96"/>
      <c r="K15" s="97"/>
      <c r="L15" s="98"/>
      <c r="M15" s="31"/>
      <c r="N15" s="68"/>
      <c r="O15" s="37"/>
      <c r="P15" s="33"/>
    </row>
    <row r="16" spans="2:16" ht="36" customHeight="1" x14ac:dyDescent="0.2">
      <c r="B16" s="36">
        <v>9</v>
      </c>
      <c r="C16" s="16"/>
      <c r="D16" s="65" t="str">
        <f t="shared" si="0"/>
        <v/>
      </c>
      <c r="E16" s="31"/>
      <c r="F16" s="31"/>
      <c r="G16" s="96"/>
      <c r="H16" s="97"/>
      <c r="I16" s="98"/>
      <c r="J16" s="96"/>
      <c r="K16" s="97"/>
      <c r="L16" s="98"/>
      <c r="M16" s="31"/>
      <c r="N16" s="68"/>
      <c r="O16" s="37"/>
      <c r="P16" s="33"/>
    </row>
    <row r="17" spans="2:16" ht="36" customHeight="1" x14ac:dyDescent="0.2">
      <c r="B17" s="36">
        <v>10</v>
      </c>
      <c r="C17" s="16"/>
      <c r="D17" s="65" t="str">
        <f t="shared" si="0"/>
        <v/>
      </c>
      <c r="E17" s="31"/>
      <c r="F17" s="31"/>
      <c r="G17" s="96"/>
      <c r="H17" s="97"/>
      <c r="I17" s="98"/>
      <c r="J17" s="96"/>
      <c r="K17" s="97"/>
      <c r="L17" s="98"/>
      <c r="M17" s="31"/>
      <c r="N17" s="68"/>
      <c r="O17" s="37"/>
      <c r="P17" s="33"/>
    </row>
    <row r="18" spans="2:16" ht="36" customHeight="1" x14ac:dyDescent="0.2">
      <c r="B18" s="36">
        <v>11</v>
      </c>
      <c r="C18" s="16"/>
      <c r="D18" s="65" t="str">
        <f t="shared" si="0"/>
        <v/>
      </c>
      <c r="E18" s="31"/>
      <c r="F18" s="31"/>
      <c r="G18" s="96"/>
      <c r="H18" s="97"/>
      <c r="I18" s="98"/>
      <c r="J18" s="96"/>
      <c r="K18" s="97"/>
      <c r="L18" s="98"/>
      <c r="M18" s="31"/>
      <c r="N18" s="68"/>
      <c r="O18" s="37"/>
      <c r="P18" s="33"/>
    </row>
    <row r="19" spans="2:16" ht="36" customHeight="1" x14ac:dyDescent="0.2">
      <c r="B19" s="36">
        <v>12</v>
      </c>
      <c r="C19" s="16"/>
      <c r="D19" s="65" t="str">
        <f t="shared" si="0"/>
        <v/>
      </c>
      <c r="E19" s="31"/>
      <c r="F19" s="31"/>
      <c r="G19" s="96"/>
      <c r="H19" s="97"/>
      <c r="I19" s="98"/>
      <c r="J19" s="96"/>
      <c r="K19" s="97"/>
      <c r="L19" s="98"/>
      <c r="M19" s="31"/>
      <c r="N19" s="68"/>
      <c r="O19" s="37"/>
      <c r="P19" s="33"/>
    </row>
    <row r="20" spans="2:16" ht="36" customHeight="1" x14ac:dyDescent="0.2">
      <c r="B20" s="36">
        <v>13</v>
      </c>
      <c r="C20" s="16"/>
      <c r="D20" s="65" t="str">
        <f t="shared" si="0"/>
        <v/>
      </c>
      <c r="E20" s="31"/>
      <c r="F20" s="31"/>
      <c r="G20" s="96"/>
      <c r="H20" s="97"/>
      <c r="I20" s="98"/>
      <c r="J20" s="96"/>
      <c r="K20" s="97"/>
      <c r="L20" s="98"/>
      <c r="M20" s="31"/>
      <c r="N20" s="68"/>
      <c r="O20" s="37"/>
      <c r="P20" s="33"/>
    </row>
    <row r="21" spans="2:16" ht="36" customHeight="1" x14ac:dyDescent="0.2">
      <c r="B21" s="36">
        <v>14</v>
      </c>
      <c r="C21" s="16"/>
      <c r="D21" s="65" t="str">
        <f t="shared" si="0"/>
        <v/>
      </c>
      <c r="E21" s="31"/>
      <c r="F21" s="31"/>
      <c r="G21" s="96"/>
      <c r="H21" s="97"/>
      <c r="I21" s="98"/>
      <c r="J21" s="96"/>
      <c r="K21" s="97"/>
      <c r="L21" s="98"/>
      <c r="M21" s="31"/>
      <c r="N21" s="68"/>
      <c r="O21" s="37"/>
      <c r="P21" s="33"/>
    </row>
    <row r="22" spans="2:16" ht="36" customHeight="1" x14ac:dyDescent="0.2">
      <c r="B22" s="36">
        <v>15</v>
      </c>
      <c r="C22" s="16"/>
      <c r="D22" s="65" t="str">
        <f t="shared" si="0"/>
        <v/>
      </c>
      <c r="E22" s="31"/>
      <c r="F22" s="31"/>
      <c r="G22" s="96"/>
      <c r="H22" s="97"/>
      <c r="I22" s="98"/>
      <c r="J22" s="96"/>
      <c r="K22" s="97"/>
      <c r="L22" s="98"/>
      <c r="M22" s="31"/>
      <c r="N22" s="68"/>
      <c r="O22" s="37"/>
      <c r="P22" s="33"/>
    </row>
    <row r="23" spans="2:16" ht="36" customHeight="1" x14ac:dyDescent="0.2">
      <c r="B23" s="36">
        <v>16</v>
      </c>
      <c r="C23" s="16"/>
      <c r="D23" s="65" t="str">
        <f t="shared" si="0"/>
        <v/>
      </c>
      <c r="E23" s="31"/>
      <c r="F23" s="31"/>
      <c r="G23" s="96"/>
      <c r="H23" s="97"/>
      <c r="I23" s="98"/>
      <c r="J23" s="96"/>
      <c r="K23" s="97"/>
      <c r="L23" s="98"/>
      <c r="M23" s="31"/>
      <c r="N23" s="68"/>
      <c r="O23" s="37"/>
      <c r="P23" s="33"/>
    </row>
    <row r="24" spans="2:16" ht="36" customHeight="1" x14ac:dyDescent="0.2">
      <c r="B24" s="36">
        <v>17</v>
      </c>
      <c r="C24" s="16"/>
      <c r="D24" s="65" t="str">
        <f t="shared" si="0"/>
        <v/>
      </c>
      <c r="E24" s="31"/>
      <c r="F24" s="31"/>
      <c r="G24" s="96"/>
      <c r="H24" s="97"/>
      <c r="I24" s="98"/>
      <c r="J24" s="96"/>
      <c r="K24" s="97"/>
      <c r="L24" s="98"/>
      <c r="M24" s="31"/>
      <c r="N24" s="68"/>
      <c r="O24" s="37"/>
      <c r="P24" s="33"/>
    </row>
    <row r="25" spans="2:16" ht="36" customHeight="1" x14ac:dyDescent="0.2">
      <c r="B25" s="36">
        <v>18</v>
      </c>
      <c r="C25" s="16"/>
      <c r="D25" s="65" t="str">
        <f t="shared" si="0"/>
        <v/>
      </c>
      <c r="E25" s="31"/>
      <c r="F25" s="31"/>
      <c r="G25" s="96"/>
      <c r="H25" s="97"/>
      <c r="I25" s="98"/>
      <c r="J25" s="96"/>
      <c r="K25" s="97"/>
      <c r="L25" s="98"/>
      <c r="M25" s="31"/>
      <c r="N25" s="68"/>
      <c r="O25" s="37"/>
      <c r="P25" s="33"/>
    </row>
    <row r="26" spans="2:16" ht="36" customHeight="1" x14ac:dyDescent="0.2">
      <c r="B26" s="36">
        <v>19</v>
      </c>
      <c r="C26" s="16"/>
      <c r="D26" s="65" t="str">
        <f t="shared" si="0"/>
        <v/>
      </c>
      <c r="E26" s="31"/>
      <c r="F26" s="31"/>
      <c r="G26" s="96"/>
      <c r="H26" s="97"/>
      <c r="I26" s="98"/>
      <c r="J26" s="96"/>
      <c r="K26" s="97"/>
      <c r="L26" s="98"/>
      <c r="M26" s="31"/>
      <c r="N26" s="68"/>
      <c r="O26" s="37"/>
      <c r="P26" s="33"/>
    </row>
    <row r="27" spans="2:16" ht="36" customHeight="1" thickBot="1" x14ac:dyDescent="0.25">
      <c r="B27" s="38">
        <v>20</v>
      </c>
      <c r="C27" s="39"/>
      <c r="D27" s="66" t="str">
        <f t="shared" si="0"/>
        <v/>
      </c>
      <c r="E27" s="40"/>
      <c r="F27" s="40"/>
      <c r="G27" s="99"/>
      <c r="H27" s="100"/>
      <c r="I27" s="101"/>
      <c r="J27" s="99"/>
      <c r="K27" s="100"/>
      <c r="L27" s="101"/>
      <c r="M27" s="40"/>
      <c r="N27" s="69"/>
      <c r="O27" s="67"/>
      <c r="P27" s="33"/>
    </row>
    <row r="29" spans="2:16" ht="36" customHeight="1" x14ac:dyDescent="0.2">
      <c r="C29" s="28" t="s">
        <v>42</v>
      </c>
    </row>
    <row r="30" spans="2:16" ht="36" customHeight="1" x14ac:dyDescent="0.2">
      <c r="C30" s="28" t="s">
        <v>43</v>
      </c>
    </row>
    <row r="31" spans="2:16" ht="36" customHeight="1" x14ac:dyDescent="0.2">
      <c r="C31" s="28" t="s">
        <v>59</v>
      </c>
    </row>
    <row r="32" spans="2:16" ht="36" customHeight="1" x14ac:dyDescent="0.2">
      <c r="C32" s="28" t="s">
        <v>44</v>
      </c>
    </row>
    <row r="33" spans="3:3" ht="36" customHeight="1" x14ac:dyDescent="0.2">
      <c r="C33" s="28" t="s">
        <v>56</v>
      </c>
    </row>
    <row r="34" spans="3:3" ht="36" customHeight="1" x14ac:dyDescent="0.2">
      <c r="C34" s="28" t="s">
        <v>57</v>
      </c>
    </row>
    <row r="35" spans="3:3" ht="36" customHeight="1" x14ac:dyDescent="0.2">
      <c r="C35" s="28" t="s">
        <v>45</v>
      </c>
    </row>
    <row r="36" spans="3:3" ht="36" customHeight="1" x14ac:dyDescent="0.2">
      <c r="C36" s="28" t="s">
        <v>46</v>
      </c>
    </row>
  </sheetData>
  <mergeCells count="55">
    <mergeCell ref="B1:P1"/>
    <mergeCell ref="G25:I25"/>
    <mergeCell ref="J25:L25"/>
    <mergeCell ref="G16:I16"/>
    <mergeCell ref="J16:L16"/>
    <mergeCell ref="G17:I17"/>
    <mergeCell ref="J17:L17"/>
    <mergeCell ref="G18:I18"/>
    <mergeCell ref="J18:L18"/>
    <mergeCell ref="G13:I13"/>
    <mergeCell ref="J13:L13"/>
    <mergeCell ref="G14:I14"/>
    <mergeCell ref="J14:L14"/>
    <mergeCell ref="G15:I15"/>
    <mergeCell ref="G19:I19"/>
    <mergeCell ref="J19:L19"/>
    <mergeCell ref="G20:I20"/>
    <mergeCell ref="J20:L20"/>
    <mergeCell ref="G21:I21"/>
    <mergeCell ref="J21:L21"/>
    <mergeCell ref="G27:I27"/>
    <mergeCell ref="J27:L27"/>
    <mergeCell ref="G22:I22"/>
    <mergeCell ref="J22:L22"/>
    <mergeCell ref="G23:I23"/>
    <mergeCell ref="J23:L23"/>
    <mergeCell ref="G24:I24"/>
    <mergeCell ref="J24:L24"/>
    <mergeCell ref="G26:I26"/>
    <mergeCell ref="J26:L26"/>
    <mergeCell ref="J15:L15"/>
    <mergeCell ref="G12:I12"/>
    <mergeCell ref="J8:L8"/>
    <mergeCell ref="J9:L9"/>
    <mergeCell ref="J10:L10"/>
    <mergeCell ref="J11:L11"/>
    <mergeCell ref="J12:L12"/>
    <mergeCell ref="G10:I10"/>
    <mergeCell ref="G11:I11"/>
    <mergeCell ref="G7:I7"/>
    <mergeCell ref="J7:L7"/>
    <mergeCell ref="G8:I8"/>
    <mergeCell ref="O4:O6"/>
    <mergeCell ref="G9:I9"/>
    <mergeCell ref="P4:P6"/>
    <mergeCell ref="B4:B6"/>
    <mergeCell ref="M4:M6"/>
    <mergeCell ref="N4:N6"/>
    <mergeCell ref="E5:E6"/>
    <mergeCell ref="D4:D6"/>
    <mergeCell ref="E4:L4"/>
    <mergeCell ref="F5:L5"/>
    <mergeCell ref="C4:C6"/>
    <mergeCell ref="G6:I6"/>
    <mergeCell ref="J6:L6"/>
  </mergeCells>
  <phoneticPr fontId="1"/>
  <dataValidations count="1">
    <dataValidation type="list" allowBlank="1" showInputMessage="1" showErrorMessage="1" sqref="E8:F27" xr:uid="{00000000-0002-0000-0000-000000000000}">
      <formula1>" ,○"</formula1>
    </dataValidation>
  </dataValidations>
  <printOptions horizontalCentered="1"/>
  <pageMargins left="0.31496062992125984" right="0.31496062992125984" top="0.35433070866141736" bottom="0.35433070866141736" header="0.31496062992125984" footer="0.31496062992125984"/>
  <pageSetup paperSize="8"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19"/>
  <sheetViews>
    <sheetView zoomScaleNormal="100" workbookViewId="0">
      <selection sqref="A1:H1"/>
    </sheetView>
  </sheetViews>
  <sheetFormatPr defaultRowHeight="24" customHeight="1" x14ac:dyDescent="0.2"/>
  <cols>
    <col min="1" max="1" width="8.796875" style="6"/>
    <col min="2" max="2" width="26.59765625" style="3" customWidth="1"/>
    <col min="3" max="5" width="25.796875" style="6" customWidth="1"/>
    <col min="6" max="6" width="3.5" style="6" customWidth="1"/>
    <col min="7" max="16384" width="8.796875" style="6"/>
  </cols>
  <sheetData>
    <row r="1" spans="1:12" ht="24" customHeight="1" x14ac:dyDescent="0.2">
      <c r="A1" s="109" t="s">
        <v>84</v>
      </c>
      <c r="B1" s="109"/>
      <c r="C1" s="109"/>
      <c r="D1" s="109"/>
      <c r="E1" s="109"/>
      <c r="F1" s="109"/>
      <c r="G1" s="109"/>
      <c r="H1" s="109"/>
    </row>
    <row r="2" spans="1:12" ht="24" customHeight="1" thickBot="1" x14ac:dyDescent="0.25"/>
    <row r="3" spans="1:12" ht="24" customHeight="1" thickBot="1" x14ac:dyDescent="0.25">
      <c r="B3" s="44" t="s">
        <v>82</v>
      </c>
      <c r="C3" s="113"/>
      <c r="D3" s="113"/>
      <c r="E3" s="114"/>
      <c r="I3" s="110" t="s">
        <v>83</v>
      </c>
      <c r="J3" s="111"/>
      <c r="K3" s="111"/>
      <c r="L3" s="112"/>
    </row>
    <row r="4" spans="1:12" ht="24" customHeight="1" x14ac:dyDescent="0.2">
      <c r="B4" s="36" t="s">
        <v>63</v>
      </c>
      <c r="C4" s="115">
        <f>ROUND(SUMIF(D9:D17,"御浜町内",G9:G17),2)</f>
        <v>0</v>
      </c>
      <c r="D4" s="115"/>
      <c r="E4" s="116"/>
      <c r="F4" s="60" t="s">
        <v>81</v>
      </c>
    </row>
    <row r="5" spans="1:12" ht="24" customHeight="1" thickBot="1" x14ac:dyDescent="0.25">
      <c r="B5" s="38" t="s">
        <v>76</v>
      </c>
      <c r="C5" s="117">
        <f>SUMIF(D9:D17,"&lt;&gt;御浜町内",E9:E17)</f>
        <v>0</v>
      </c>
      <c r="D5" s="118"/>
      <c r="E5" s="119"/>
    </row>
    <row r="6" spans="1:12" ht="24" customHeight="1" thickBot="1" x14ac:dyDescent="0.25"/>
    <row r="7" spans="1:12" ht="24" customHeight="1" x14ac:dyDescent="0.2">
      <c r="B7" s="103" t="s">
        <v>77</v>
      </c>
      <c r="C7" s="105" t="s">
        <v>64</v>
      </c>
      <c r="D7" s="105" t="s">
        <v>65</v>
      </c>
      <c r="E7" s="105" t="s">
        <v>66</v>
      </c>
      <c r="F7" s="105"/>
      <c r="G7" s="107"/>
    </row>
    <row r="8" spans="1:12" ht="36" customHeight="1" thickBot="1" x14ac:dyDescent="0.25">
      <c r="B8" s="104"/>
      <c r="C8" s="106"/>
      <c r="D8" s="106"/>
      <c r="E8" s="108" t="s">
        <v>78</v>
      </c>
      <c r="F8" s="108"/>
      <c r="G8" s="45" t="s">
        <v>67</v>
      </c>
    </row>
    <row r="9" spans="1:12" ht="36" customHeight="1" x14ac:dyDescent="0.2">
      <c r="B9" s="46" t="s">
        <v>79</v>
      </c>
      <c r="C9" s="47"/>
      <c r="D9" s="47"/>
      <c r="E9" s="48"/>
      <c r="F9" s="11" t="s">
        <v>6</v>
      </c>
      <c r="G9" s="49" t="e">
        <f>E9/$E$18</f>
        <v>#DIV/0!</v>
      </c>
    </row>
    <row r="10" spans="1:12" ht="36" customHeight="1" x14ac:dyDescent="0.2">
      <c r="B10" s="50" t="s">
        <v>80</v>
      </c>
      <c r="C10" s="42"/>
      <c r="D10" s="47"/>
      <c r="E10" s="51"/>
      <c r="F10" s="31" t="s">
        <v>6</v>
      </c>
      <c r="G10" s="52" t="e">
        <f t="shared" ref="G10:G17" si="0">E10/$E$18</f>
        <v>#DIV/0!</v>
      </c>
    </row>
    <row r="11" spans="1:12" ht="36" customHeight="1" x14ac:dyDescent="0.2">
      <c r="B11" s="36" t="s">
        <v>68</v>
      </c>
      <c r="C11" s="42"/>
      <c r="D11" s="47"/>
      <c r="E11" s="51"/>
      <c r="F11" s="31" t="s">
        <v>6</v>
      </c>
      <c r="G11" s="52" t="e">
        <f t="shared" si="0"/>
        <v>#DIV/0!</v>
      </c>
    </row>
    <row r="12" spans="1:12" ht="36" customHeight="1" x14ac:dyDescent="0.2">
      <c r="B12" s="36" t="s">
        <v>69</v>
      </c>
      <c r="C12" s="42"/>
      <c r="D12" s="47"/>
      <c r="E12" s="51"/>
      <c r="F12" s="31" t="s">
        <v>6</v>
      </c>
      <c r="G12" s="52" t="e">
        <f t="shared" si="0"/>
        <v>#DIV/0!</v>
      </c>
    </row>
    <row r="13" spans="1:12" ht="36" customHeight="1" x14ac:dyDescent="0.2">
      <c r="B13" s="36" t="s">
        <v>70</v>
      </c>
      <c r="C13" s="42"/>
      <c r="D13" s="47"/>
      <c r="E13" s="51"/>
      <c r="F13" s="31" t="s">
        <v>6</v>
      </c>
      <c r="G13" s="52" t="e">
        <f t="shared" si="0"/>
        <v>#DIV/0!</v>
      </c>
    </row>
    <row r="14" spans="1:12" ht="36" customHeight="1" x14ac:dyDescent="0.2">
      <c r="B14" s="36" t="s">
        <v>71</v>
      </c>
      <c r="C14" s="42"/>
      <c r="D14" s="47"/>
      <c r="E14" s="51"/>
      <c r="F14" s="31" t="s">
        <v>6</v>
      </c>
      <c r="G14" s="52" t="e">
        <f t="shared" si="0"/>
        <v>#DIV/0!</v>
      </c>
    </row>
    <row r="15" spans="1:12" ht="36" customHeight="1" x14ac:dyDescent="0.2">
      <c r="B15" s="36" t="s">
        <v>72</v>
      </c>
      <c r="C15" s="42"/>
      <c r="D15" s="47"/>
      <c r="E15" s="51"/>
      <c r="F15" s="31" t="s">
        <v>6</v>
      </c>
      <c r="G15" s="52" t="e">
        <f t="shared" si="0"/>
        <v>#DIV/0!</v>
      </c>
    </row>
    <row r="16" spans="1:12" ht="36" customHeight="1" x14ac:dyDescent="0.2">
      <c r="B16" s="36" t="s">
        <v>73</v>
      </c>
      <c r="C16" s="42"/>
      <c r="D16" s="47"/>
      <c r="E16" s="51"/>
      <c r="F16" s="31" t="s">
        <v>6</v>
      </c>
      <c r="G16" s="52" t="e">
        <f t="shared" si="0"/>
        <v>#DIV/0!</v>
      </c>
    </row>
    <row r="17" spans="2:7" ht="36" customHeight="1" thickBot="1" x14ac:dyDescent="0.25">
      <c r="B17" s="53" t="s">
        <v>74</v>
      </c>
      <c r="C17" s="54"/>
      <c r="D17" s="47"/>
      <c r="E17" s="55"/>
      <c r="F17" s="43" t="s">
        <v>6</v>
      </c>
      <c r="G17" s="56" t="e">
        <f t="shared" si="0"/>
        <v>#DIV/0!</v>
      </c>
    </row>
    <row r="18" spans="2:7" ht="24" customHeight="1" thickBot="1" x14ac:dyDescent="0.25">
      <c r="B18" s="57"/>
      <c r="C18" s="58"/>
      <c r="D18" s="59" t="s">
        <v>75</v>
      </c>
      <c r="E18" s="61">
        <f>SUM(E9:E17)</f>
        <v>0</v>
      </c>
      <c r="F18" s="62" t="s">
        <v>6</v>
      </c>
      <c r="G18" s="63" t="e">
        <f>SUM(G9:G17)</f>
        <v>#DIV/0!</v>
      </c>
    </row>
    <row r="19" spans="2:7" ht="36" customHeight="1" x14ac:dyDescent="0.2"/>
  </sheetData>
  <mergeCells count="10">
    <mergeCell ref="A1:H1"/>
    <mergeCell ref="I3:L3"/>
    <mergeCell ref="C3:E3"/>
    <mergeCell ref="C4:E4"/>
    <mergeCell ref="C5:E5"/>
    <mergeCell ref="B7:B8"/>
    <mergeCell ref="C7:C8"/>
    <mergeCell ref="D7:D8"/>
    <mergeCell ref="E7:G7"/>
    <mergeCell ref="E8:F8"/>
  </mergeCells>
  <phoneticPr fontId="1"/>
  <dataValidations count="1">
    <dataValidation type="list" allowBlank="1" showInputMessage="1" showErrorMessage="1" sqref="D9:D17" xr:uid="{00000000-0002-0000-0100-000000000000}">
      <formula1>"御浜町内,御浜町外"</formula1>
    </dataValidation>
  </dataValidations>
  <pageMargins left="0.7" right="0.7" top="0.75" bottom="0.75" header="0.3" footer="0.3"/>
  <pageSetup paperSize="9" scale="85" orientation="landscape" r:id="rId1"/>
  <colBreaks count="1" manualBreakCount="1">
    <brk id="8" min="1" max="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19"/>
  <sheetViews>
    <sheetView workbookViewId="0">
      <selection sqref="A1:H1"/>
    </sheetView>
  </sheetViews>
  <sheetFormatPr defaultRowHeight="24" customHeight="1" x14ac:dyDescent="0.2"/>
  <cols>
    <col min="1" max="1" width="8.796875" style="6"/>
    <col min="2" max="2" width="26.59765625" style="3" customWidth="1"/>
    <col min="3" max="5" width="25.796875" style="6" customWidth="1"/>
    <col min="6" max="6" width="3.5" style="6" customWidth="1"/>
    <col min="7" max="16384" width="8.796875" style="6"/>
  </cols>
  <sheetData>
    <row r="1" spans="1:12" ht="24" customHeight="1" x14ac:dyDescent="0.2">
      <c r="A1" s="109" t="s">
        <v>84</v>
      </c>
      <c r="B1" s="109"/>
      <c r="C1" s="109"/>
      <c r="D1" s="109"/>
      <c r="E1" s="109"/>
      <c r="F1" s="109"/>
      <c r="G1" s="109"/>
      <c r="H1" s="109"/>
    </row>
    <row r="2" spans="1:12" ht="24" customHeight="1" thickBot="1" x14ac:dyDescent="0.25"/>
    <row r="3" spans="1:12" ht="24" customHeight="1" thickBot="1" x14ac:dyDescent="0.25">
      <c r="B3" s="44" t="s">
        <v>82</v>
      </c>
      <c r="C3" s="113"/>
      <c r="D3" s="113"/>
      <c r="E3" s="114"/>
      <c r="I3" s="110" t="s">
        <v>83</v>
      </c>
      <c r="J3" s="111"/>
      <c r="K3" s="111"/>
      <c r="L3" s="112"/>
    </row>
    <row r="4" spans="1:12" ht="24" customHeight="1" x14ac:dyDescent="0.2">
      <c r="B4" s="36" t="s">
        <v>63</v>
      </c>
      <c r="C4" s="115">
        <f>ROUND(SUMIF(D9:D17,"御浜町内",G9:G17),2)</f>
        <v>0</v>
      </c>
      <c r="D4" s="115"/>
      <c r="E4" s="116"/>
      <c r="F4" s="60" t="s">
        <v>81</v>
      </c>
    </row>
    <row r="5" spans="1:12" ht="24" customHeight="1" thickBot="1" x14ac:dyDescent="0.25">
      <c r="B5" s="38" t="s">
        <v>76</v>
      </c>
      <c r="C5" s="117">
        <f>SUMIF(D9:D17,"&lt;&gt;御浜町内",E9:E17)</f>
        <v>0</v>
      </c>
      <c r="D5" s="118"/>
      <c r="E5" s="119"/>
    </row>
    <row r="6" spans="1:12" ht="24" customHeight="1" thickBot="1" x14ac:dyDescent="0.25"/>
    <row r="7" spans="1:12" ht="24" customHeight="1" x14ac:dyDescent="0.2">
      <c r="B7" s="103" t="s">
        <v>77</v>
      </c>
      <c r="C7" s="105" t="s">
        <v>64</v>
      </c>
      <c r="D7" s="105" t="s">
        <v>65</v>
      </c>
      <c r="E7" s="105" t="s">
        <v>66</v>
      </c>
      <c r="F7" s="105"/>
      <c r="G7" s="107"/>
    </row>
    <row r="8" spans="1:12" ht="36" customHeight="1" thickBot="1" x14ac:dyDescent="0.25">
      <c r="B8" s="104"/>
      <c r="C8" s="106"/>
      <c r="D8" s="106"/>
      <c r="E8" s="108" t="s">
        <v>78</v>
      </c>
      <c r="F8" s="108"/>
      <c r="G8" s="45" t="s">
        <v>67</v>
      </c>
    </row>
    <row r="9" spans="1:12" ht="36" customHeight="1" x14ac:dyDescent="0.2">
      <c r="B9" s="46" t="s">
        <v>79</v>
      </c>
      <c r="C9" s="47"/>
      <c r="D9" s="47"/>
      <c r="E9" s="48"/>
      <c r="F9" s="11" t="s">
        <v>6</v>
      </c>
      <c r="G9" s="49" t="e">
        <f>E9/$E$18</f>
        <v>#DIV/0!</v>
      </c>
    </row>
    <row r="10" spans="1:12" ht="36" customHeight="1" x14ac:dyDescent="0.2">
      <c r="B10" s="50" t="s">
        <v>80</v>
      </c>
      <c r="C10" s="42"/>
      <c r="D10" s="47"/>
      <c r="E10" s="51"/>
      <c r="F10" s="31" t="s">
        <v>6</v>
      </c>
      <c r="G10" s="52" t="e">
        <f t="shared" ref="G10:G17" si="0">E10/$E$18</f>
        <v>#DIV/0!</v>
      </c>
    </row>
    <row r="11" spans="1:12" ht="36" customHeight="1" x14ac:dyDescent="0.2">
      <c r="B11" s="36" t="s">
        <v>68</v>
      </c>
      <c r="C11" s="42"/>
      <c r="D11" s="47"/>
      <c r="E11" s="51"/>
      <c r="F11" s="31" t="s">
        <v>6</v>
      </c>
      <c r="G11" s="52" t="e">
        <f t="shared" si="0"/>
        <v>#DIV/0!</v>
      </c>
    </row>
    <row r="12" spans="1:12" ht="36" customHeight="1" x14ac:dyDescent="0.2">
      <c r="B12" s="36" t="s">
        <v>69</v>
      </c>
      <c r="C12" s="42"/>
      <c r="D12" s="47"/>
      <c r="E12" s="51"/>
      <c r="F12" s="31" t="s">
        <v>6</v>
      </c>
      <c r="G12" s="52" t="e">
        <f t="shared" si="0"/>
        <v>#DIV/0!</v>
      </c>
    </row>
    <row r="13" spans="1:12" ht="36" customHeight="1" x14ac:dyDescent="0.2">
      <c r="B13" s="36" t="s">
        <v>70</v>
      </c>
      <c r="C13" s="42"/>
      <c r="D13" s="47"/>
      <c r="E13" s="51"/>
      <c r="F13" s="31" t="s">
        <v>6</v>
      </c>
      <c r="G13" s="52" t="e">
        <f t="shared" si="0"/>
        <v>#DIV/0!</v>
      </c>
    </row>
    <row r="14" spans="1:12" ht="36" customHeight="1" x14ac:dyDescent="0.2">
      <c r="B14" s="36" t="s">
        <v>71</v>
      </c>
      <c r="C14" s="42"/>
      <c r="D14" s="47"/>
      <c r="E14" s="51"/>
      <c r="F14" s="31" t="s">
        <v>6</v>
      </c>
      <c r="G14" s="52" t="e">
        <f t="shared" si="0"/>
        <v>#DIV/0!</v>
      </c>
    </row>
    <row r="15" spans="1:12" ht="36" customHeight="1" x14ac:dyDescent="0.2">
      <c r="B15" s="36" t="s">
        <v>72</v>
      </c>
      <c r="C15" s="42"/>
      <c r="D15" s="47"/>
      <c r="E15" s="51"/>
      <c r="F15" s="31" t="s">
        <v>6</v>
      </c>
      <c r="G15" s="52" t="e">
        <f t="shared" si="0"/>
        <v>#DIV/0!</v>
      </c>
    </row>
    <row r="16" spans="1:12" ht="36" customHeight="1" x14ac:dyDescent="0.2">
      <c r="B16" s="36" t="s">
        <v>73</v>
      </c>
      <c r="C16" s="42"/>
      <c r="D16" s="47"/>
      <c r="E16" s="51"/>
      <c r="F16" s="31" t="s">
        <v>6</v>
      </c>
      <c r="G16" s="52" t="e">
        <f t="shared" si="0"/>
        <v>#DIV/0!</v>
      </c>
    </row>
    <row r="17" spans="2:7" ht="36" customHeight="1" thickBot="1" x14ac:dyDescent="0.25">
      <c r="B17" s="53" t="s">
        <v>74</v>
      </c>
      <c r="C17" s="54"/>
      <c r="D17" s="47"/>
      <c r="E17" s="55"/>
      <c r="F17" s="43" t="s">
        <v>6</v>
      </c>
      <c r="G17" s="56" t="e">
        <f t="shared" si="0"/>
        <v>#DIV/0!</v>
      </c>
    </row>
    <row r="18" spans="2:7" ht="24" customHeight="1" thickBot="1" x14ac:dyDescent="0.25">
      <c r="B18" s="57"/>
      <c r="C18" s="58"/>
      <c r="D18" s="59" t="s">
        <v>75</v>
      </c>
      <c r="E18" s="61">
        <f>SUM(E9:E17)</f>
        <v>0</v>
      </c>
      <c r="F18" s="62" t="s">
        <v>6</v>
      </c>
      <c r="G18" s="63" t="e">
        <f>SUM(G9:G17)</f>
        <v>#DIV/0!</v>
      </c>
    </row>
    <row r="19" spans="2:7" ht="36" customHeight="1" x14ac:dyDescent="0.2"/>
  </sheetData>
  <mergeCells count="10">
    <mergeCell ref="B7:B8"/>
    <mergeCell ref="C7:C8"/>
    <mergeCell ref="D7:D8"/>
    <mergeCell ref="E7:G7"/>
    <mergeCell ref="E8:F8"/>
    <mergeCell ref="A1:H1"/>
    <mergeCell ref="I3:L3"/>
    <mergeCell ref="C3:E3"/>
    <mergeCell ref="C4:E4"/>
    <mergeCell ref="C5:E5"/>
  </mergeCells>
  <phoneticPr fontId="1"/>
  <dataValidations count="1">
    <dataValidation type="list" allowBlank="1" showInputMessage="1" showErrorMessage="1" sqref="D9:D17" xr:uid="{00000000-0002-0000-0200-000000000000}">
      <formula1>"御浜町内,御浜町外"</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19"/>
  <sheetViews>
    <sheetView workbookViewId="0">
      <selection sqref="A1:H1"/>
    </sheetView>
  </sheetViews>
  <sheetFormatPr defaultRowHeight="24" customHeight="1" x14ac:dyDescent="0.2"/>
  <cols>
    <col min="1" max="1" width="8.796875" style="6"/>
    <col min="2" max="2" width="26.59765625" style="3" customWidth="1"/>
    <col min="3" max="5" width="25.796875" style="6" customWidth="1"/>
    <col min="6" max="6" width="3.5" style="6" customWidth="1"/>
    <col min="7" max="16384" width="8.796875" style="6"/>
  </cols>
  <sheetData>
    <row r="1" spans="1:12" ht="24" customHeight="1" x14ac:dyDescent="0.2">
      <c r="A1" s="109" t="s">
        <v>84</v>
      </c>
      <c r="B1" s="109"/>
      <c r="C1" s="109"/>
      <c r="D1" s="109"/>
      <c r="E1" s="109"/>
      <c r="F1" s="109"/>
      <c r="G1" s="109"/>
      <c r="H1" s="109"/>
    </row>
    <row r="2" spans="1:12" ht="24" customHeight="1" thickBot="1" x14ac:dyDescent="0.25"/>
    <row r="3" spans="1:12" ht="24" customHeight="1" thickBot="1" x14ac:dyDescent="0.25">
      <c r="B3" s="44" t="s">
        <v>82</v>
      </c>
      <c r="C3" s="113"/>
      <c r="D3" s="113"/>
      <c r="E3" s="114"/>
      <c r="I3" s="110" t="s">
        <v>83</v>
      </c>
      <c r="J3" s="111"/>
      <c r="K3" s="111"/>
      <c r="L3" s="112"/>
    </row>
    <row r="4" spans="1:12" ht="24" customHeight="1" x14ac:dyDescent="0.2">
      <c r="B4" s="36" t="s">
        <v>63</v>
      </c>
      <c r="C4" s="115">
        <f>ROUND(SUMIF(D9:D17,"御浜町内",G9:G17),2)</f>
        <v>0</v>
      </c>
      <c r="D4" s="115"/>
      <c r="E4" s="116"/>
      <c r="F4" s="60" t="s">
        <v>81</v>
      </c>
    </row>
    <row r="5" spans="1:12" ht="24" customHeight="1" thickBot="1" x14ac:dyDescent="0.25">
      <c r="B5" s="38" t="s">
        <v>76</v>
      </c>
      <c r="C5" s="117">
        <f>SUMIF(D9:D17,"&lt;&gt;御浜町内",E9:E17)</f>
        <v>0</v>
      </c>
      <c r="D5" s="118"/>
      <c r="E5" s="119"/>
    </row>
    <row r="6" spans="1:12" ht="24" customHeight="1" thickBot="1" x14ac:dyDescent="0.25"/>
    <row r="7" spans="1:12" ht="24" customHeight="1" x14ac:dyDescent="0.2">
      <c r="B7" s="103" t="s">
        <v>77</v>
      </c>
      <c r="C7" s="105" t="s">
        <v>64</v>
      </c>
      <c r="D7" s="105" t="s">
        <v>65</v>
      </c>
      <c r="E7" s="105" t="s">
        <v>66</v>
      </c>
      <c r="F7" s="105"/>
      <c r="G7" s="107"/>
    </row>
    <row r="8" spans="1:12" ht="36" customHeight="1" thickBot="1" x14ac:dyDescent="0.25">
      <c r="B8" s="104"/>
      <c r="C8" s="106"/>
      <c r="D8" s="106"/>
      <c r="E8" s="108" t="s">
        <v>78</v>
      </c>
      <c r="F8" s="108"/>
      <c r="G8" s="45" t="s">
        <v>67</v>
      </c>
    </row>
    <row r="9" spans="1:12" ht="36" customHeight="1" x14ac:dyDescent="0.2">
      <c r="B9" s="46" t="s">
        <v>79</v>
      </c>
      <c r="C9" s="47"/>
      <c r="D9" s="47"/>
      <c r="E9" s="48"/>
      <c r="F9" s="11" t="s">
        <v>6</v>
      </c>
      <c r="G9" s="49" t="e">
        <f>E9/$E$18</f>
        <v>#DIV/0!</v>
      </c>
    </row>
    <row r="10" spans="1:12" ht="36" customHeight="1" x14ac:dyDescent="0.2">
      <c r="B10" s="50" t="s">
        <v>80</v>
      </c>
      <c r="C10" s="42"/>
      <c r="D10" s="47"/>
      <c r="E10" s="51"/>
      <c r="F10" s="31" t="s">
        <v>6</v>
      </c>
      <c r="G10" s="52" t="e">
        <f t="shared" ref="G10:G17" si="0">E10/$E$18</f>
        <v>#DIV/0!</v>
      </c>
    </row>
    <row r="11" spans="1:12" ht="36" customHeight="1" x14ac:dyDescent="0.2">
      <c r="B11" s="36" t="s">
        <v>68</v>
      </c>
      <c r="C11" s="42"/>
      <c r="D11" s="47"/>
      <c r="E11" s="51"/>
      <c r="F11" s="31" t="s">
        <v>6</v>
      </c>
      <c r="G11" s="52" t="e">
        <f t="shared" si="0"/>
        <v>#DIV/0!</v>
      </c>
    </row>
    <row r="12" spans="1:12" ht="36" customHeight="1" x14ac:dyDescent="0.2">
      <c r="B12" s="36" t="s">
        <v>69</v>
      </c>
      <c r="C12" s="42"/>
      <c r="D12" s="47"/>
      <c r="E12" s="51"/>
      <c r="F12" s="31" t="s">
        <v>6</v>
      </c>
      <c r="G12" s="52" t="e">
        <f t="shared" si="0"/>
        <v>#DIV/0!</v>
      </c>
    </row>
    <row r="13" spans="1:12" ht="36" customHeight="1" x14ac:dyDescent="0.2">
      <c r="B13" s="36" t="s">
        <v>70</v>
      </c>
      <c r="C13" s="42"/>
      <c r="D13" s="47"/>
      <c r="E13" s="51"/>
      <c r="F13" s="31" t="s">
        <v>6</v>
      </c>
      <c r="G13" s="52" t="e">
        <f t="shared" si="0"/>
        <v>#DIV/0!</v>
      </c>
    </row>
    <row r="14" spans="1:12" ht="36" customHeight="1" x14ac:dyDescent="0.2">
      <c r="B14" s="36" t="s">
        <v>71</v>
      </c>
      <c r="C14" s="42"/>
      <c r="D14" s="47"/>
      <c r="E14" s="51"/>
      <c r="F14" s="31" t="s">
        <v>6</v>
      </c>
      <c r="G14" s="52" t="e">
        <f t="shared" si="0"/>
        <v>#DIV/0!</v>
      </c>
    </row>
    <row r="15" spans="1:12" ht="36" customHeight="1" x14ac:dyDescent="0.2">
      <c r="B15" s="36" t="s">
        <v>72</v>
      </c>
      <c r="C15" s="42"/>
      <c r="D15" s="47"/>
      <c r="E15" s="51"/>
      <c r="F15" s="31" t="s">
        <v>6</v>
      </c>
      <c r="G15" s="52" t="e">
        <f t="shared" si="0"/>
        <v>#DIV/0!</v>
      </c>
    </row>
    <row r="16" spans="1:12" ht="36" customHeight="1" x14ac:dyDescent="0.2">
      <c r="B16" s="36" t="s">
        <v>73</v>
      </c>
      <c r="C16" s="42"/>
      <c r="D16" s="47"/>
      <c r="E16" s="51"/>
      <c r="F16" s="31" t="s">
        <v>6</v>
      </c>
      <c r="G16" s="52" t="e">
        <f t="shared" si="0"/>
        <v>#DIV/0!</v>
      </c>
    </row>
    <row r="17" spans="2:7" ht="36" customHeight="1" thickBot="1" x14ac:dyDescent="0.25">
      <c r="B17" s="53" t="s">
        <v>74</v>
      </c>
      <c r="C17" s="54"/>
      <c r="D17" s="47"/>
      <c r="E17" s="55"/>
      <c r="F17" s="43" t="s">
        <v>6</v>
      </c>
      <c r="G17" s="56" t="e">
        <f t="shared" si="0"/>
        <v>#DIV/0!</v>
      </c>
    </row>
    <row r="18" spans="2:7" ht="24" customHeight="1" thickBot="1" x14ac:dyDescent="0.25">
      <c r="B18" s="57"/>
      <c r="C18" s="58"/>
      <c r="D18" s="59" t="s">
        <v>75</v>
      </c>
      <c r="E18" s="61">
        <f>SUM(E9:E17)</f>
        <v>0</v>
      </c>
      <c r="F18" s="62" t="s">
        <v>6</v>
      </c>
      <c r="G18" s="63" t="e">
        <f>SUM(G9:G17)</f>
        <v>#DIV/0!</v>
      </c>
    </row>
    <row r="19" spans="2:7" ht="36" customHeight="1" x14ac:dyDescent="0.2"/>
  </sheetData>
  <mergeCells count="10">
    <mergeCell ref="B7:B8"/>
    <mergeCell ref="C7:C8"/>
    <mergeCell ref="D7:D8"/>
    <mergeCell ref="E7:G7"/>
    <mergeCell ref="E8:F8"/>
    <mergeCell ref="A1:H1"/>
    <mergeCell ref="I3:L3"/>
    <mergeCell ref="C3:E3"/>
    <mergeCell ref="C4:E4"/>
    <mergeCell ref="C5:E5"/>
  </mergeCells>
  <phoneticPr fontId="1"/>
  <dataValidations count="1">
    <dataValidation type="list" allowBlank="1" showInputMessage="1" showErrorMessage="1" sqref="D9:D17" xr:uid="{00000000-0002-0000-0300-000000000000}">
      <formula1>"御浜町内,御浜町外"</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J45"/>
  <sheetViews>
    <sheetView view="pageBreakPreview" zoomScaleNormal="100" zoomScaleSheetLayoutView="100" workbookViewId="0">
      <selection activeCell="AI2" sqref="AI2:AJ2"/>
    </sheetView>
  </sheetViews>
  <sheetFormatPr defaultColWidth="3" defaultRowHeight="18" customHeight="1" x14ac:dyDescent="0.45"/>
  <cols>
    <col min="1" max="16384" width="3" style="1"/>
  </cols>
  <sheetData>
    <row r="1" spans="2:36" ht="18" customHeight="1" thickBot="1" x14ac:dyDescent="0.5"/>
    <row r="2" spans="2:36" ht="18" customHeight="1" thickBot="1" x14ac:dyDescent="0.5">
      <c r="AI2" s="121" t="s">
        <v>62</v>
      </c>
      <c r="AJ2" s="122"/>
    </row>
    <row r="3" spans="2:36" ht="18" customHeight="1" x14ac:dyDescent="0.45">
      <c r="B3" s="1" t="s">
        <v>0</v>
      </c>
      <c r="AI3" s="1" t="s">
        <v>36</v>
      </c>
    </row>
    <row r="5" spans="2:36" ht="18" customHeight="1" x14ac:dyDescent="0.45">
      <c r="T5" s="2" t="s">
        <v>1</v>
      </c>
      <c r="U5" s="124" t="str">
        <f>入力シート!C2</f>
        <v>（例）株式会社○○</v>
      </c>
      <c r="V5" s="124"/>
      <c r="W5" s="124"/>
      <c r="X5" s="124"/>
      <c r="Y5" s="124"/>
      <c r="Z5" s="124"/>
      <c r="AA5" s="124"/>
      <c r="AB5" s="124"/>
      <c r="AC5" s="124"/>
      <c r="AD5" s="124"/>
      <c r="AE5" s="124"/>
    </row>
    <row r="6" spans="2:36" ht="18" customHeight="1" x14ac:dyDescent="0.45">
      <c r="T6" s="2" t="s">
        <v>53</v>
      </c>
      <c r="U6" s="124" t="str">
        <f>入力シート!C3</f>
        <v>（例）御浜　太郎</v>
      </c>
      <c r="V6" s="124"/>
      <c r="W6" s="124"/>
      <c r="X6" s="124"/>
      <c r="Y6" s="124"/>
      <c r="Z6" s="124"/>
      <c r="AA6" s="124"/>
      <c r="AB6" s="124"/>
      <c r="AC6" s="124"/>
      <c r="AD6" s="124"/>
      <c r="AE6" s="124"/>
    </row>
    <row r="9" spans="2:36" ht="18" customHeight="1" x14ac:dyDescent="0.45">
      <c r="B9" s="136" t="str">
        <f>"【"&amp;VLOOKUP(AI2,入力シート!B7:P100,2,FALSE)&amp;"】"</f>
        <v>【黒毛和牛のハンバーグ５個】</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row>
    <row r="10" spans="2:36" ht="18" customHeight="1" x14ac:dyDescent="0.45">
      <c r="B10" s="1" t="s">
        <v>7</v>
      </c>
    </row>
    <row r="11" spans="2:36" ht="18" customHeight="1" x14ac:dyDescent="0.45">
      <c r="B11" s="135">
        <f>VLOOKUP(AI2,入力シート!B7:P100,3,FALSE)</f>
        <v>0.6</v>
      </c>
      <c r="C11" s="135"/>
      <c r="D11" s="135"/>
      <c r="E11" s="1" t="s">
        <v>37</v>
      </c>
    </row>
    <row r="12" spans="2:36" ht="18" customHeight="1" x14ac:dyDescent="0.45">
      <c r="B12" s="1" t="s">
        <v>2</v>
      </c>
    </row>
    <row r="14" spans="2:36" ht="18" customHeight="1" x14ac:dyDescent="0.45">
      <c r="C14" s="3" t="str">
        <f>IF(VLOOKUP(AI2,入力シート!B7:O100,4,FALSE)="○","☑","□")</f>
        <v>☑</v>
      </c>
      <c r="D14" s="1" t="s">
        <v>3</v>
      </c>
    </row>
    <row r="15" spans="2:36" ht="18" customHeight="1" x14ac:dyDescent="0.45">
      <c r="D15" s="1" t="s">
        <v>4</v>
      </c>
    </row>
    <row r="16" spans="2:36" ht="18" customHeight="1" x14ac:dyDescent="0.45">
      <c r="E16" s="1" t="s">
        <v>5</v>
      </c>
      <c r="X16" s="120">
        <f>VLOOKUP(AI2,入力シート!B7:P100,13,FALSE)</f>
        <v>2000</v>
      </c>
      <c r="Y16" s="120"/>
      <c r="Z16" s="120"/>
      <c r="AA16" s="120"/>
      <c r="AB16" s="120"/>
      <c r="AC16" s="4" t="s">
        <v>6</v>
      </c>
    </row>
    <row r="18" spans="2:30" ht="18" customHeight="1" x14ac:dyDescent="0.45">
      <c r="E18" s="1" t="s">
        <v>8</v>
      </c>
    </row>
    <row r="19" spans="2:30" ht="18" customHeight="1" x14ac:dyDescent="0.45">
      <c r="X19" s="120">
        <f>VLOOKUP(AI2,入力シート!B7:P100,15,FALSE)</f>
        <v>800</v>
      </c>
      <c r="Y19" s="120"/>
      <c r="Z19" s="120"/>
      <c r="AA19" s="120"/>
      <c r="AB19" s="120"/>
      <c r="AC19" s="4" t="s">
        <v>6</v>
      </c>
    </row>
    <row r="21" spans="2:30" ht="18" customHeight="1" x14ac:dyDescent="0.45">
      <c r="C21" s="3" t="str">
        <f>IF(VLOOKUP(AI2,入力シート!B7:O100,5,FALSE)="○","☑","□")</f>
        <v>□</v>
      </c>
      <c r="D21" s="1" t="s">
        <v>9</v>
      </c>
    </row>
    <row r="22" spans="2:30" ht="18" customHeight="1" x14ac:dyDescent="0.45">
      <c r="D22" s="1" t="s">
        <v>10</v>
      </c>
    </row>
    <row r="23" spans="2:30" ht="18" customHeight="1" x14ac:dyDescent="0.45">
      <c r="D23" s="125" t="s">
        <v>40</v>
      </c>
      <c r="E23" s="126"/>
      <c r="F23" s="129" t="str">
        <f>IF(VLOOKUP(AI2,入力シート!B7:O100,5,FALSE)="","",VLOOKUP(AI2,入力シート!B7:O100,9,FALSE))</f>
        <v/>
      </c>
      <c r="G23" s="129"/>
      <c r="H23" s="129"/>
      <c r="I23" s="129"/>
      <c r="J23" s="129"/>
      <c r="K23" s="129"/>
      <c r="L23" s="129"/>
      <c r="M23" s="129"/>
      <c r="N23" s="129"/>
      <c r="O23" s="129"/>
      <c r="P23" s="129"/>
      <c r="Q23" s="129"/>
      <c r="R23" s="129"/>
      <c r="S23" s="129"/>
      <c r="T23" s="129"/>
      <c r="U23" s="129"/>
      <c r="V23" s="129"/>
      <c r="W23" s="129"/>
      <c r="X23" s="129"/>
      <c r="Y23" s="129"/>
      <c r="Z23" s="129"/>
      <c r="AA23" s="129"/>
      <c r="AB23" s="129"/>
      <c r="AC23" s="130"/>
      <c r="AD23" s="5"/>
    </row>
    <row r="24" spans="2:30" ht="18" customHeight="1" x14ac:dyDescent="0.45">
      <c r="D24" s="19"/>
      <c r="E24" s="20"/>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2"/>
      <c r="AD24" s="5"/>
    </row>
    <row r="25" spans="2:30" ht="18" customHeight="1" x14ac:dyDescent="0.45">
      <c r="D25" s="127" t="s">
        <v>41</v>
      </c>
      <c r="E25" s="128"/>
      <c r="F25" s="131" t="str">
        <f>IF(VLOOKUP(AI2,入力シート!B7:O100,5,FALSE)="","",VLOOKUP(AI2,入力シート!B7:O100,6,FALSE))</f>
        <v/>
      </c>
      <c r="G25" s="131"/>
      <c r="H25" s="131"/>
      <c r="I25" s="131"/>
      <c r="J25" s="131"/>
      <c r="K25" s="131"/>
      <c r="L25" s="131"/>
      <c r="M25" s="131"/>
      <c r="N25" s="131"/>
      <c r="O25" s="131"/>
      <c r="P25" s="131"/>
      <c r="Q25" s="131"/>
      <c r="R25" s="131"/>
      <c r="S25" s="131"/>
      <c r="T25" s="131"/>
      <c r="U25" s="131"/>
      <c r="V25" s="131"/>
      <c r="W25" s="131"/>
      <c r="X25" s="131"/>
      <c r="Y25" s="131"/>
      <c r="Z25" s="131"/>
      <c r="AA25" s="131"/>
      <c r="AB25" s="131"/>
      <c r="AC25" s="132"/>
      <c r="AD25" s="5"/>
    </row>
    <row r="26" spans="2:30" ht="18" customHeight="1" x14ac:dyDescent="0.45">
      <c r="D26" s="21"/>
      <c r="E26" s="22"/>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4"/>
      <c r="AD26" s="5"/>
    </row>
    <row r="27" spans="2:30" ht="18" customHeight="1" x14ac:dyDescent="0.45">
      <c r="D27" s="20"/>
      <c r="E27" s="20"/>
      <c r="F27" s="29"/>
      <c r="G27" s="29"/>
      <c r="H27" s="29"/>
      <c r="I27" s="29"/>
      <c r="J27" s="29"/>
      <c r="K27" s="29"/>
      <c r="L27" s="29"/>
      <c r="M27" s="29"/>
      <c r="N27" s="29"/>
      <c r="O27" s="29"/>
      <c r="P27" s="29"/>
      <c r="Q27" s="29"/>
      <c r="R27" s="29"/>
      <c r="S27" s="29"/>
      <c r="T27" s="29"/>
      <c r="U27" s="29"/>
      <c r="V27" s="29"/>
      <c r="W27" s="29"/>
      <c r="X27" s="29"/>
      <c r="Y27" s="29"/>
      <c r="Z27" s="29"/>
      <c r="AA27" s="29"/>
      <c r="AB27" s="29"/>
      <c r="AC27" s="29"/>
    </row>
    <row r="29" spans="2:30" ht="18" customHeight="1" x14ac:dyDescent="0.45">
      <c r="B29" s="1" t="s">
        <v>11</v>
      </c>
      <c r="P29" s="123" t="str">
        <f>VLOOKUP(AI2,入力シート!B7:O100,12,FALSE)</f>
        <v>三重県御浜町</v>
      </c>
      <c r="Q29" s="123"/>
      <c r="R29" s="123"/>
      <c r="S29" s="123"/>
      <c r="T29" s="123"/>
      <c r="U29" s="123"/>
      <c r="V29" s="123"/>
      <c r="W29" s="123"/>
      <c r="X29" s="123"/>
      <c r="Y29" s="123"/>
      <c r="Z29" s="123"/>
      <c r="AA29" s="123"/>
      <c r="AB29" s="18" t="s">
        <v>39</v>
      </c>
      <c r="AC29" s="17"/>
    </row>
    <row r="30" spans="2:30" ht="18" customHeight="1" x14ac:dyDescent="0.45">
      <c r="B30" s="1" t="s">
        <v>38</v>
      </c>
      <c r="G30" s="120">
        <f>VLOOKUP(AI2,入力シート!B7:P100,14,FALSE)</f>
        <v>1200</v>
      </c>
      <c r="H30" s="120"/>
      <c r="I30" s="120"/>
      <c r="J30" s="120"/>
      <c r="K30" s="120"/>
      <c r="L30" s="1" t="s">
        <v>12</v>
      </c>
    </row>
    <row r="32" spans="2:30" ht="18" customHeight="1" x14ac:dyDescent="0.45">
      <c r="B32" s="1" t="s">
        <v>13</v>
      </c>
    </row>
    <row r="33" spans="2:2" ht="18" customHeight="1" x14ac:dyDescent="0.45">
      <c r="B33" s="1" t="s">
        <v>14</v>
      </c>
    </row>
    <row r="34" spans="2:2" ht="18" customHeight="1" x14ac:dyDescent="0.45">
      <c r="B34" s="1" t="s">
        <v>15</v>
      </c>
    </row>
    <row r="35" spans="2:2" ht="18" customHeight="1" x14ac:dyDescent="0.45">
      <c r="B35" s="1" t="s">
        <v>16</v>
      </c>
    </row>
    <row r="36" spans="2:2" ht="18" customHeight="1" x14ac:dyDescent="0.45">
      <c r="B36" s="1" t="s">
        <v>17</v>
      </c>
    </row>
    <row r="37" spans="2:2" ht="18" customHeight="1" x14ac:dyDescent="0.45">
      <c r="B37" s="1" t="s">
        <v>18</v>
      </c>
    </row>
    <row r="40" spans="2:2" ht="18" customHeight="1" x14ac:dyDescent="0.45">
      <c r="B40" s="1" t="s">
        <v>19</v>
      </c>
    </row>
    <row r="41" spans="2:2" ht="18" customHeight="1" x14ac:dyDescent="0.45">
      <c r="B41" s="1" t="s">
        <v>20</v>
      </c>
    </row>
    <row r="42" spans="2:2" ht="18" customHeight="1" x14ac:dyDescent="0.45">
      <c r="B42" s="1" t="s">
        <v>21</v>
      </c>
    </row>
    <row r="43" spans="2:2" ht="18" customHeight="1" x14ac:dyDescent="0.45">
      <c r="B43" s="1" t="s">
        <v>22</v>
      </c>
    </row>
    <row r="44" spans="2:2" ht="18" customHeight="1" x14ac:dyDescent="0.45">
      <c r="B44" s="1" t="s">
        <v>23</v>
      </c>
    </row>
    <row r="45" spans="2:2" ht="18" customHeight="1" x14ac:dyDescent="0.45">
      <c r="B45" s="1" t="s">
        <v>24</v>
      </c>
    </row>
  </sheetData>
  <mergeCells count="13">
    <mergeCell ref="D23:E23"/>
    <mergeCell ref="D25:E25"/>
    <mergeCell ref="F23:AC24"/>
    <mergeCell ref="F25:AC26"/>
    <mergeCell ref="U5:AE5"/>
    <mergeCell ref="B11:D11"/>
    <mergeCell ref="B9:AB9"/>
    <mergeCell ref="G30:K30"/>
    <mergeCell ref="X19:AB19"/>
    <mergeCell ref="X16:AB16"/>
    <mergeCell ref="AI2:AJ2"/>
    <mergeCell ref="P29:AA29"/>
    <mergeCell ref="U6:AE6"/>
  </mergeCells>
  <phoneticPr fontId="1"/>
  <printOptions horizontalCentered="1"/>
  <pageMargins left="0.51181102362204722" right="0.51181102362204722" top="0.74803149606299213" bottom="0.55118110236220474" header="0.31496062992125984" footer="0.31496062992125984"/>
  <pageSetup paperSize="9" scale="81"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
  <sheetViews>
    <sheetView showGridLines="0" workbookViewId="0"/>
  </sheetViews>
  <sheetFormatPr defaultRowHeight="18" x14ac:dyDescent="0.45"/>
  <sheetData>
    <row r="1" spans="2:2" ht="26.4" x14ac:dyDescent="0.65">
      <c r="B1" s="41" t="s">
        <v>58</v>
      </c>
    </row>
  </sheetData>
  <phoneticPr fontId="1"/>
  <pageMargins left="0.7" right="0.7" top="0.75" bottom="0.75" header="0.3" footer="0.3"/>
  <pageSetup paperSize="9" scale="8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J45"/>
  <sheetViews>
    <sheetView view="pageBreakPreview" zoomScaleNormal="100" zoomScaleSheetLayoutView="100" workbookViewId="0"/>
  </sheetViews>
  <sheetFormatPr defaultColWidth="3" defaultRowHeight="18" customHeight="1" x14ac:dyDescent="0.45"/>
  <cols>
    <col min="1" max="16384" width="3" style="1"/>
  </cols>
  <sheetData>
    <row r="2" spans="2:36" ht="18" customHeight="1" x14ac:dyDescent="0.45">
      <c r="AI2" s="137"/>
      <c r="AJ2" s="137"/>
    </row>
    <row r="3" spans="2:36" ht="18" customHeight="1" x14ac:dyDescent="0.45">
      <c r="B3" s="1" t="s">
        <v>0</v>
      </c>
    </row>
    <row r="5" spans="2:36" ht="18" customHeight="1" x14ac:dyDescent="0.45">
      <c r="T5" s="2" t="s">
        <v>1</v>
      </c>
      <c r="U5" s="124"/>
      <c r="V5" s="124"/>
      <c r="W5" s="124"/>
      <c r="X5" s="124"/>
      <c r="Y5" s="124"/>
      <c r="Z5" s="124"/>
      <c r="AA5" s="124"/>
      <c r="AB5" s="124"/>
      <c r="AC5" s="124"/>
      <c r="AD5" s="124"/>
      <c r="AE5" s="124"/>
    </row>
    <row r="6" spans="2:36" ht="18" customHeight="1" x14ac:dyDescent="0.45">
      <c r="T6" s="2" t="s">
        <v>53</v>
      </c>
      <c r="U6" s="124"/>
      <c r="V6" s="124"/>
      <c r="W6" s="124"/>
      <c r="X6" s="124"/>
      <c r="Y6" s="124"/>
      <c r="Z6" s="124"/>
      <c r="AA6" s="124"/>
      <c r="AB6" s="124"/>
      <c r="AC6" s="124"/>
      <c r="AD6" s="124"/>
      <c r="AE6" s="124"/>
    </row>
    <row r="9" spans="2:36" ht="18" customHeight="1" x14ac:dyDescent="0.45">
      <c r="B9" s="136" t="s">
        <v>60</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row>
    <row r="10" spans="2:36" ht="18" customHeight="1" x14ac:dyDescent="0.45">
      <c r="B10" s="1" t="s">
        <v>7</v>
      </c>
    </row>
    <row r="11" spans="2:36" ht="18" customHeight="1" x14ac:dyDescent="0.45">
      <c r="B11" s="135"/>
      <c r="C11" s="135"/>
      <c r="D11" s="135"/>
      <c r="E11" s="1" t="s">
        <v>37</v>
      </c>
    </row>
    <row r="12" spans="2:36" ht="18" customHeight="1" x14ac:dyDescent="0.45">
      <c r="B12" s="1" t="s">
        <v>2</v>
      </c>
    </row>
    <row r="14" spans="2:36" ht="18" customHeight="1" x14ac:dyDescent="0.45">
      <c r="C14" s="3" t="s">
        <v>61</v>
      </c>
      <c r="D14" s="1" t="s">
        <v>3</v>
      </c>
    </row>
    <row r="15" spans="2:36" ht="18" customHeight="1" x14ac:dyDescent="0.45">
      <c r="D15" s="1" t="s">
        <v>4</v>
      </c>
    </row>
    <row r="16" spans="2:36" ht="18" customHeight="1" x14ac:dyDescent="0.45">
      <c r="E16" s="1" t="s">
        <v>5</v>
      </c>
      <c r="X16" s="120"/>
      <c r="Y16" s="120"/>
      <c r="Z16" s="120"/>
      <c r="AA16" s="120"/>
      <c r="AB16" s="120"/>
      <c r="AC16" s="4" t="s">
        <v>6</v>
      </c>
    </row>
    <row r="18" spans="2:30" ht="18" customHeight="1" x14ac:dyDescent="0.45">
      <c r="E18" s="1" t="s">
        <v>8</v>
      </c>
    </row>
    <row r="19" spans="2:30" ht="18" customHeight="1" x14ac:dyDescent="0.45">
      <c r="X19" s="120"/>
      <c r="Y19" s="120"/>
      <c r="Z19" s="120"/>
      <c r="AA19" s="120"/>
      <c r="AB19" s="120"/>
      <c r="AC19" s="4" t="s">
        <v>6</v>
      </c>
    </row>
    <row r="21" spans="2:30" ht="18" customHeight="1" x14ac:dyDescent="0.45">
      <c r="C21" s="3" t="s">
        <v>61</v>
      </c>
      <c r="D21" s="1" t="s">
        <v>9</v>
      </c>
    </row>
    <row r="22" spans="2:30" ht="18" customHeight="1" x14ac:dyDescent="0.45">
      <c r="D22" s="1" t="s">
        <v>10</v>
      </c>
    </row>
    <row r="23" spans="2:30" ht="18" customHeight="1" x14ac:dyDescent="0.45">
      <c r="D23" s="125" t="s">
        <v>40</v>
      </c>
      <c r="E23" s="126"/>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30"/>
      <c r="AD23" s="5"/>
    </row>
    <row r="24" spans="2:30" ht="18" customHeight="1" x14ac:dyDescent="0.45">
      <c r="D24" s="19"/>
      <c r="E24" s="20"/>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2"/>
      <c r="AD24" s="5"/>
    </row>
    <row r="25" spans="2:30" ht="18" customHeight="1" x14ac:dyDescent="0.45">
      <c r="D25" s="127" t="s">
        <v>41</v>
      </c>
      <c r="E25" s="128"/>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2"/>
      <c r="AD25" s="5"/>
    </row>
    <row r="26" spans="2:30" ht="18" customHeight="1" x14ac:dyDescent="0.45">
      <c r="D26" s="21"/>
      <c r="E26" s="22"/>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4"/>
      <c r="AD26" s="5"/>
    </row>
    <row r="27" spans="2:30" ht="18" customHeight="1" x14ac:dyDescent="0.45">
      <c r="D27" s="20"/>
      <c r="E27" s="20"/>
      <c r="F27" s="29"/>
      <c r="G27" s="29"/>
      <c r="H27" s="29"/>
      <c r="I27" s="29"/>
      <c r="J27" s="29"/>
      <c r="K27" s="29"/>
      <c r="L27" s="29"/>
      <c r="M27" s="29"/>
      <c r="N27" s="29"/>
      <c r="O27" s="29"/>
      <c r="P27" s="29"/>
      <c r="Q27" s="29"/>
      <c r="R27" s="29"/>
      <c r="S27" s="29"/>
      <c r="T27" s="29"/>
      <c r="U27" s="29"/>
      <c r="V27" s="29"/>
      <c r="W27" s="29"/>
      <c r="X27" s="29"/>
      <c r="Y27" s="29"/>
      <c r="Z27" s="29"/>
      <c r="AA27" s="29"/>
      <c r="AB27" s="29"/>
      <c r="AC27" s="29"/>
    </row>
    <row r="29" spans="2:30" ht="18" customHeight="1" x14ac:dyDescent="0.45">
      <c r="B29" s="1" t="s">
        <v>11</v>
      </c>
      <c r="P29" s="123"/>
      <c r="Q29" s="123"/>
      <c r="R29" s="123"/>
      <c r="S29" s="123"/>
      <c r="T29" s="123"/>
      <c r="U29" s="123"/>
      <c r="V29" s="123"/>
      <c r="W29" s="123"/>
      <c r="X29" s="123"/>
      <c r="Y29" s="123"/>
      <c r="Z29" s="123"/>
      <c r="AA29" s="123"/>
      <c r="AB29" s="18" t="s">
        <v>39</v>
      </c>
      <c r="AC29" s="17"/>
    </row>
    <row r="30" spans="2:30" ht="18" customHeight="1" x14ac:dyDescent="0.45">
      <c r="B30" s="1" t="s">
        <v>38</v>
      </c>
      <c r="G30" s="120"/>
      <c r="H30" s="120"/>
      <c r="I30" s="120"/>
      <c r="J30" s="120"/>
      <c r="K30" s="120"/>
      <c r="L30" s="1" t="s">
        <v>12</v>
      </c>
    </row>
    <row r="32" spans="2:30" ht="18" customHeight="1" x14ac:dyDescent="0.45">
      <c r="B32" s="1" t="s">
        <v>13</v>
      </c>
    </row>
    <row r="33" spans="2:2" ht="18" customHeight="1" x14ac:dyDescent="0.45">
      <c r="B33" s="1" t="s">
        <v>14</v>
      </c>
    </row>
    <row r="34" spans="2:2" ht="18" customHeight="1" x14ac:dyDescent="0.45">
      <c r="B34" s="1" t="s">
        <v>15</v>
      </c>
    </row>
    <row r="35" spans="2:2" ht="18" customHeight="1" x14ac:dyDescent="0.45">
      <c r="B35" s="1" t="s">
        <v>16</v>
      </c>
    </row>
    <row r="36" spans="2:2" ht="18" customHeight="1" x14ac:dyDescent="0.45">
      <c r="B36" s="1" t="s">
        <v>17</v>
      </c>
    </row>
    <row r="37" spans="2:2" ht="18" customHeight="1" x14ac:dyDescent="0.45">
      <c r="B37" s="1" t="s">
        <v>18</v>
      </c>
    </row>
    <row r="40" spans="2:2" ht="18" customHeight="1" x14ac:dyDescent="0.45">
      <c r="B40" s="1" t="s">
        <v>19</v>
      </c>
    </row>
    <row r="41" spans="2:2" ht="18" customHeight="1" x14ac:dyDescent="0.45">
      <c r="B41" s="1" t="s">
        <v>20</v>
      </c>
    </row>
    <row r="42" spans="2:2" ht="18" customHeight="1" x14ac:dyDescent="0.45">
      <c r="B42" s="1" t="s">
        <v>21</v>
      </c>
    </row>
    <row r="43" spans="2:2" ht="18" customHeight="1" x14ac:dyDescent="0.45">
      <c r="B43" s="1" t="s">
        <v>22</v>
      </c>
    </row>
    <row r="44" spans="2:2" ht="18" customHeight="1" x14ac:dyDescent="0.45">
      <c r="B44" s="1" t="s">
        <v>23</v>
      </c>
    </row>
    <row r="45" spans="2:2" ht="18" customHeight="1" x14ac:dyDescent="0.45">
      <c r="B45" s="1" t="s">
        <v>24</v>
      </c>
    </row>
  </sheetData>
  <mergeCells count="13">
    <mergeCell ref="X16:AB16"/>
    <mergeCell ref="AI2:AJ2"/>
    <mergeCell ref="U5:AE5"/>
    <mergeCell ref="U6:AE6"/>
    <mergeCell ref="B9:AB9"/>
    <mergeCell ref="B11:D11"/>
    <mergeCell ref="G30:K30"/>
    <mergeCell ref="X19:AB19"/>
    <mergeCell ref="D23:E23"/>
    <mergeCell ref="F23:AC24"/>
    <mergeCell ref="D25:E25"/>
    <mergeCell ref="F25:AC26"/>
    <mergeCell ref="P29:AA29"/>
  </mergeCells>
  <phoneticPr fontId="1"/>
  <printOptions horizontalCentered="1"/>
  <pageMargins left="0.51181102362204722" right="0.51181102362204722" top="0.74803149606299213" bottom="0.55118110236220474"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C94A-D7D4-46D4-9F7D-972D1E08470C}">
  <sheetPr>
    <tabColor rgb="FFFFFF00"/>
    <pageSetUpPr fitToPage="1"/>
  </sheetPr>
  <dimension ref="A1:L19"/>
  <sheetViews>
    <sheetView zoomScaleNormal="100" workbookViewId="0">
      <selection activeCell="L15" sqref="L15"/>
    </sheetView>
  </sheetViews>
  <sheetFormatPr defaultRowHeight="24" customHeight="1" x14ac:dyDescent="0.2"/>
  <cols>
    <col min="1" max="1" width="8.796875" style="6"/>
    <col min="2" max="2" width="26.59765625" style="3" customWidth="1"/>
    <col min="3" max="5" width="25.796875" style="6" customWidth="1"/>
    <col min="6" max="6" width="3.5" style="6" customWidth="1"/>
    <col min="7" max="16384" width="8.796875" style="6"/>
  </cols>
  <sheetData>
    <row r="1" spans="1:12" ht="24" customHeight="1" x14ac:dyDescent="0.2">
      <c r="A1" s="109" t="s">
        <v>84</v>
      </c>
      <c r="B1" s="109"/>
      <c r="C1" s="109"/>
      <c r="D1" s="109"/>
      <c r="E1" s="109"/>
      <c r="F1" s="109"/>
      <c r="G1" s="109"/>
      <c r="H1" s="109"/>
    </row>
    <row r="2" spans="1:12" ht="24" customHeight="1" thickBot="1" x14ac:dyDescent="0.25"/>
    <row r="3" spans="1:12" ht="24" customHeight="1" x14ac:dyDescent="0.2">
      <c r="B3" s="44" t="s">
        <v>82</v>
      </c>
      <c r="C3" s="113"/>
      <c r="D3" s="113"/>
      <c r="E3" s="114"/>
      <c r="I3" s="64"/>
      <c r="J3" s="64"/>
      <c r="K3" s="64"/>
      <c r="L3" s="64"/>
    </row>
    <row r="4" spans="1:12" ht="24" customHeight="1" x14ac:dyDescent="0.2">
      <c r="B4" s="36" t="s">
        <v>63</v>
      </c>
      <c r="C4" s="115" t="s">
        <v>85</v>
      </c>
      <c r="D4" s="115"/>
      <c r="E4" s="116"/>
      <c r="F4" s="60" t="s">
        <v>81</v>
      </c>
    </row>
    <row r="5" spans="1:12" ht="24" customHeight="1" thickBot="1" x14ac:dyDescent="0.25">
      <c r="B5" s="38" t="s">
        <v>76</v>
      </c>
      <c r="C5" s="117" t="s">
        <v>86</v>
      </c>
      <c r="D5" s="118"/>
      <c r="E5" s="119"/>
    </row>
    <row r="6" spans="1:12" ht="24" customHeight="1" thickBot="1" x14ac:dyDescent="0.25"/>
    <row r="7" spans="1:12" ht="24" customHeight="1" x14ac:dyDescent="0.2">
      <c r="B7" s="103" t="s">
        <v>77</v>
      </c>
      <c r="C7" s="105" t="s">
        <v>64</v>
      </c>
      <c r="D7" s="105" t="s">
        <v>65</v>
      </c>
      <c r="E7" s="105" t="s">
        <v>66</v>
      </c>
      <c r="F7" s="105"/>
      <c r="G7" s="107"/>
    </row>
    <row r="8" spans="1:12" ht="36" customHeight="1" thickBot="1" x14ac:dyDescent="0.25">
      <c r="B8" s="104"/>
      <c r="C8" s="106"/>
      <c r="D8" s="106"/>
      <c r="E8" s="108" t="s">
        <v>78</v>
      </c>
      <c r="F8" s="108"/>
      <c r="G8" s="45" t="s">
        <v>67</v>
      </c>
    </row>
    <row r="9" spans="1:12" ht="36" customHeight="1" x14ac:dyDescent="0.2">
      <c r="B9" s="46" t="s">
        <v>79</v>
      </c>
      <c r="C9" s="47"/>
      <c r="D9" s="47"/>
      <c r="E9" s="48"/>
      <c r="F9" s="11" t="s">
        <v>6</v>
      </c>
      <c r="G9" s="49" t="s">
        <v>87</v>
      </c>
    </row>
    <row r="10" spans="1:12" ht="36" customHeight="1" x14ac:dyDescent="0.2">
      <c r="B10" s="50" t="s">
        <v>80</v>
      </c>
      <c r="C10" s="42"/>
      <c r="D10" s="47"/>
      <c r="E10" s="51"/>
      <c r="F10" s="31" t="s">
        <v>6</v>
      </c>
      <c r="G10" s="52" t="s">
        <v>87</v>
      </c>
    </row>
    <row r="11" spans="1:12" ht="36" customHeight="1" x14ac:dyDescent="0.2">
      <c r="B11" s="36" t="s">
        <v>68</v>
      </c>
      <c r="C11" s="42"/>
      <c r="D11" s="47"/>
      <c r="E11" s="51"/>
      <c r="F11" s="31" t="s">
        <v>6</v>
      </c>
      <c r="G11" s="52" t="s">
        <v>87</v>
      </c>
    </row>
    <row r="12" spans="1:12" ht="36" customHeight="1" x14ac:dyDescent="0.2">
      <c r="B12" s="36" t="s">
        <v>69</v>
      </c>
      <c r="C12" s="42"/>
      <c r="D12" s="47"/>
      <c r="E12" s="51"/>
      <c r="F12" s="31" t="s">
        <v>6</v>
      </c>
      <c r="G12" s="52" t="s">
        <v>87</v>
      </c>
    </row>
    <row r="13" spans="1:12" ht="36" customHeight="1" x14ac:dyDescent="0.2">
      <c r="B13" s="36" t="s">
        <v>70</v>
      </c>
      <c r="C13" s="42"/>
      <c r="D13" s="47"/>
      <c r="E13" s="51"/>
      <c r="F13" s="31" t="s">
        <v>6</v>
      </c>
      <c r="G13" s="52" t="s">
        <v>87</v>
      </c>
    </row>
    <row r="14" spans="1:12" ht="36" customHeight="1" x14ac:dyDescent="0.2">
      <c r="B14" s="36" t="s">
        <v>71</v>
      </c>
      <c r="C14" s="42"/>
      <c r="D14" s="47"/>
      <c r="E14" s="51"/>
      <c r="F14" s="31" t="s">
        <v>6</v>
      </c>
      <c r="G14" s="52" t="s">
        <v>87</v>
      </c>
    </row>
    <row r="15" spans="1:12" ht="36" customHeight="1" x14ac:dyDescent="0.2">
      <c r="B15" s="36" t="s">
        <v>72</v>
      </c>
      <c r="C15" s="42"/>
      <c r="D15" s="47"/>
      <c r="E15" s="51"/>
      <c r="F15" s="31" t="s">
        <v>6</v>
      </c>
      <c r="G15" s="52" t="s">
        <v>87</v>
      </c>
    </row>
    <row r="16" spans="1:12" ht="36" customHeight="1" x14ac:dyDescent="0.2">
      <c r="B16" s="36" t="s">
        <v>73</v>
      </c>
      <c r="C16" s="42"/>
      <c r="D16" s="47"/>
      <c r="E16" s="51"/>
      <c r="F16" s="31" t="s">
        <v>6</v>
      </c>
      <c r="G16" s="52" t="s">
        <v>87</v>
      </c>
    </row>
    <row r="17" spans="2:7" ht="36" customHeight="1" thickBot="1" x14ac:dyDescent="0.25">
      <c r="B17" s="53" t="s">
        <v>74</v>
      </c>
      <c r="C17" s="54"/>
      <c r="D17" s="47"/>
      <c r="E17" s="55"/>
      <c r="F17" s="43" t="s">
        <v>6</v>
      </c>
      <c r="G17" s="52" t="s">
        <v>87</v>
      </c>
    </row>
    <row r="18" spans="2:7" ht="24" customHeight="1" thickBot="1" x14ac:dyDescent="0.25">
      <c r="B18" s="57"/>
      <c r="C18" s="58"/>
      <c r="D18" s="59" t="s">
        <v>75</v>
      </c>
      <c r="E18" s="61"/>
      <c r="F18" s="62" t="s">
        <v>6</v>
      </c>
      <c r="G18" s="63" t="s">
        <v>88</v>
      </c>
    </row>
    <row r="19" spans="2:7" ht="36" customHeight="1" x14ac:dyDescent="0.2"/>
  </sheetData>
  <mergeCells count="9">
    <mergeCell ref="A1:H1"/>
    <mergeCell ref="C3:E3"/>
    <mergeCell ref="C4:E4"/>
    <mergeCell ref="C5:E5"/>
    <mergeCell ref="B7:B8"/>
    <mergeCell ref="C7:C8"/>
    <mergeCell ref="D7:D8"/>
    <mergeCell ref="E7:G7"/>
    <mergeCell ref="E8:F8"/>
  </mergeCells>
  <phoneticPr fontId="1"/>
  <dataValidations count="1">
    <dataValidation type="list" allowBlank="1" showInputMessage="1" showErrorMessage="1" sqref="D9:D17" xr:uid="{3B88D854-1607-4C85-BD7F-AC1C9DD6B079}">
      <formula1>"御浜町内,御浜町外"</formula1>
    </dataValidation>
  </dataValidations>
  <pageMargins left="0.7" right="0.7" top="0.75" bottom="0.75" header="0.3" footer="0.3"/>
  <pageSetup paperSize="9" scale="85" orientation="landscape" r:id="rId1"/>
  <colBreaks count="1" manualBreakCount="1">
    <brk id="8" min="1" max="1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75B4-EBAD-4C00-AA07-C1336B9BDC20}">
  <sheetPr>
    <tabColor rgb="FFFFFF00"/>
    <pageSetUpPr fitToPage="1"/>
  </sheetPr>
  <dimension ref="A1:L19"/>
  <sheetViews>
    <sheetView zoomScaleNormal="100" workbookViewId="0">
      <selection activeCell="A3" sqref="A3"/>
    </sheetView>
  </sheetViews>
  <sheetFormatPr defaultRowHeight="24" customHeight="1" x14ac:dyDescent="0.2"/>
  <cols>
    <col min="1" max="1" width="8.796875" style="6"/>
    <col min="2" max="2" width="26.59765625" style="3" customWidth="1"/>
    <col min="3" max="5" width="25.796875" style="6" customWidth="1"/>
    <col min="6" max="6" width="3.5" style="6" customWidth="1"/>
    <col min="7" max="16384" width="8.796875" style="6"/>
  </cols>
  <sheetData>
    <row r="1" spans="1:12" ht="24" customHeight="1" x14ac:dyDescent="0.2">
      <c r="A1" s="109" t="s">
        <v>92</v>
      </c>
      <c r="B1" s="109"/>
      <c r="C1" s="109"/>
      <c r="D1" s="109"/>
      <c r="E1" s="109"/>
      <c r="F1" s="109"/>
      <c r="G1" s="109"/>
      <c r="H1" s="109"/>
    </row>
    <row r="2" spans="1:12" ht="24" customHeight="1" thickBot="1" x14ac:dyDescent="0.25"/>
    <row r="3" spans="1:12" ht="24" customHeight="1" x14ac:dyDescent="0.2">
      <c r="B3" s="44" t="s">
        <v>82</v>
      </c>
      <c r="C3" s="78" t="s">
        <v>35</v>
      </c>
      <c r="D3" s="78"/>
      <c r="E3" s="138"/>
      <c r="I3" s="64"/>
      <c r="J3" s="64"/>
      <c r="K3" s="64"/>
      <c r="L3" s="64"/>
    </row>
    <row r="4" spans="1:12" ht="24" customHeight="1" x14ac:dyDescent="0.2">
      <c r="B4" s="36" t="s">
        <v>63</v>
      </c>
      <c r="C4" s="115">
        <v>0.6</v>
      </c>
      <c r="D4" s="115"/>
      <c r="E4" s="116"/>
      <c r="F4" s="60" t="s">
        <v>81</v>
      </c>
    </row>
    <row r="5" spans="1:12" ht="24" customHeight="1" thickBot="1" x14ac:dyDescent="0.25">
      <c r="B5" s="38" t="s">
        <v>76</v>
      </c>
      <c r="C5" s="117" t="s">
        <v>91</v>
      </c>
      <c r="D5" s="118"/>
      <c r="E5" s="119"/>
    </row>
    <row r="6" spans="1:12" ht="24" customHeight="1" thickBot="1" x14ac:dyDescent="0.25"/>
    <row r="7" spans="1:12" ht="24" customHeight="1" x14ac:dyDescent="0.2">
      <c r="B7" s="103" t="s">
        <v>77</v>
      </c>
      <c r="C7" s="105" t="s">
        <v>64</v>
      </c>
      <c r="D7" s="105" t="s">
        <v>65</v>
      </c>
      <c r="E7" s="105" t="s">
        <v>66</v>
      </c>
      <c r="F7" s="105"/>
      <c r="G7" s="107"/>
    </row>
    <row r="8" spans="1:12" ht="36" customHeight="1" thickBot="1" x14ac:dyDescent="0.25">
      <c r="B8" s="104"/>
      <c r="C8" s="106"/>
      <c r="D8" s="106"/>
      <c r="E8" s="108" t="s">
        <v>78</v>
      </c>
      <c r="F8" s="108"/>
      <c r="G8" s="45" t="s">
        <v>67</v>
      </c>
    </row>
    <row r="9" spans="1:12" ht="36" customHeight="1" x14ac:dyDescent="0.2">
      <c r="B9" s="46" t="s">
        <v>79</v>
      </c>
      <c r="C9" s="47"/>
      <c r="D9" s="47" t="s">
        <v>89</v>
      </c>
      <c r="E9" s="48">
        <v>800</v>
      </c>
      <c r="F9" s="11" t="s">
        <v>6</v>
      </c>
      <c r="G9" s="49">
        <v>0.4</v>
      </c>
    </row>
    <row r="10" spans="1:12" ht="36" customHeight="1" x14ac:dyDescent="0.2">
      <c r="B10" s="50" t="s">
        <v>80</v>
      </c>
      <c r="C10" s="42"/>
      <c r="D10" s="47"/>
      <c r="E10" s="51"/>
      <c r="F10" s="31" t="s">
        <v>6</v>
      </c>
      <c r="G10" s="52" t="s">
        <v>87</v>
      </c>
    </row>
    <row r="11" spans="1:12" ht="36" customHeight="1" x14ac:dyDescent="0.2">
      <c r="B11" s="36" t="s">
        <v>68</v>
      </c>
      <c r="C11" s="42"/>
      <c r="D11" s="47" t="s">
        <v>90</v>
      </c>
      <c r="E11" s="51">
        <v>400</v>
      </c>
      <c r="F11" s="31" t="s">
        <v>6</v>
      </c>
      <c r="G11" s="52">
        <v>0.2</v>
      </c>
    </row>
    <row r="12" spans="1:12" ht="36" customHeight="1" x14ac:dyDescent="0.2">
      <c r="B12" s="36" t="s">
        <v>69</v>
      </c>
      <c r="C12" s="42"/>
      <c r="D12" s="47"/>
      <c r="E12" s="51"/>
      <c r="F12" s="31" t="s">
        <v>6</v>
      </c>
      <c r="G12" s="52" t="s">
        <v>87</v>
      </c>
    </row>
    <row r="13" spans="1:12" ht="36" customHeight="1" x14ac:dyDescent="0.2">
      <c r="B13" s="36" t="s">
        <v>70</v>
      </c>
      <c r="C13" s="42"/>
      <c r="D13" s="47"/>
      <c r="E13" s="51"/>
      <c r="F13" s="31" t="s">
        <v>6</v>
      </c>
      <c r="G13" s="52" t="s">
        <v>87</v>
      </c>
    </row>
    <row r="14" spans="1:12" ht="36" customHeight="1" x14ac:dyDescent="0.2">
      <c r="B14" s="36" t="s">
        <v>71</v>
      </c>
      <c r="C14" s="42"/>
      <c r="D14" s="47"/>
      <c r="E14" s="51"/>
      <c r="F14" s="31" t="s">
        <v>6</v>
      </c>
      <c r="G14" s="52" t="s">
        <v>87</v>
      </c>
    </row>
    <row r="15" spans="1:12" ht="36" customHeight="1" x14ac:dyDescent="0.2">
      <c r="B15" s="36" t="s">
        <v>72</v>
      </c>
      <c r="C15" s="42"/>
      <c r="D15" s="47"/>
      <c r="E15" s="51"/>
      <c r="F15" s="31" t="s">
        <v>6</v>
      </c>
      <c r="G15" s="52" t="s">
        <v>87</v>
      </c>
    </row>
    <row r="16" spans="1:12" ht="36" customHeight="1" x14ac:dyDescent="0.2">
      <c r="B16" s="36" t="s">
        <v>73</v>
      </c>
      <c r="C16" s="42"/>
      <c r="D16" s="47" t="s">
        <v>90</v>
      </c>
      <c r="E16" s="51">
        <v>500</v>
      </c>
      <c r="F16" s="31" t="s">
        <v>6</v>
      </c>
      <c r="G16" s="52">
        <v>0.25</v>
      </c>
    </row>
    <row r="17" spans="2:7" ht="36" customHeight="1" thickBot="1" x14ac:dyDescent="0.25">
      <c r="B17" s="53" t="s">
        <v>74</v>
      </c>
      <c r="C17" s="54"/>
      <c r="D17" s="47" t="s">
        <v>90</v>
      </c>
      <c r="E17" s="55">
        <v>300</v>
      </c>
      <c r="F17" s="43" t="s">
        <v>6</v>
      </c>
      <c r="G17" s="52">
        <v>0.15</v>
      </c>
    </row>
    <row r="18" spans="2:7" ht="24" customHeight="1" thickBot="1" x14ac:dyDescent="0.25">
      <c r="B18" s="57"/>
      <c r="C18" s="58"/>
      <c r="D18" s="59" t="s">
        <v>75</v>
      </c>
      <c r="E18" s="61">
        <v>2000</v>
      </c>
      <c r="F18" s="62" t="s">
        <v>6</v>
      </c>
      <c r="G18" s="63">
        <v>1</v>
      </c>
    </row>
    <row r="19" spans="2:7" ht="36" customHeight="1" x14ac:dyDescent="0.2"/>
  </sheetData>
  <mergeCells count="9">
    <mergeCell ref="A1:H1"/>
    <mergeCell ref="C3:E3"/>
    <mergeCell ref="C4:E4"/>
    <mergeCell ref="C5:E5"/>
    <mergeCell ref="B7:B8"/>
    <mergeCell ref="C7:C8"/>
    <mergeCell ref="D7:D8"/>
    <mergeCell ref="E7:G7"/>
    <mergeCell ref="E8:F8"/>
  </mergeCells>
  <phoneticPr fontId="1"/>
  <dataValidations count="1">
    <dataValidation type="list" allowBlank="1" showInputMessage="1" showErrorMessage="1" sqref="D9:D17" xr:uid="{24803767-D072-4CA7-BF81-1F2B9A52A86E}">
      <formula1>"御浜町内,御浜町外"</formula1>
    </dataValidation>
  </dataValidations>
  <pageMargins left="0.7" right="0.7" top="0.75" bottom="0.75" header="0.3" footer="0.3"/>
  <pageSetup paperSize="9" scale="85" orientation="landscape" r:id="rId1"/>
  <colBreaks count="1" manualBreakCount="1">
    <brk id="8" min="1" max="1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入力シート</vt:lpstr>
      <vt:lpstr>(1)工程表（返礼品ごと）</vt:lpstr>
      <vt:lpstr>(2)工程表（返礼品ごと）</vt:lpstr>
      <vt:lpstr>(3)工程表（返礼品ごと）</vt:lpstr>
      <vt:lpstr>証明書（自動反映）</vt:lpstr>
      <vt:lpstr>【別紙】標準的な算出方法</vt:lpstr>
      <vt:lpstr>証明書（白紙）</vt:lpstr>
      <vt:lpstr>工程表（白紙）</vt:lpstr>
      <vt:lpstr>【例】工程表（白紙）</vt:lpstr>
      <vt:lpstr>'(1)工程表（返礼品ごと）'!Print_Area</vt:lpstr>
      <vt:lpstr>'【例】工程表（白紙）'!Print_Area</vt:lpstr>
      <vt:lpstr>'工程表（白紙）'!Print_Area</vt:lpstr>
      <vt:lpstr>'証明書（自動反映）'!Print_Area</vt:lpstr>
      <vt:lpstr>'証明書（白紙）'!Print_Area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2026-02-13T09:23:21Z</dcterms:modified>
</cp:coreProperties>
</file>